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EDI\Entrada\Engenharia\2020\0000768-2020\"/>
    </mc:Choice>
  </mc:AlternateContent>
  <bookViews>
    <workbookView xWindow="10035" yWindow="60" windowWidth="10425" windowHeight="7530" tabRatio="594"/>
  </bookViews>
  <sheets>
    <sheet name="Planilha de Orçamento" sheetId="9" r:id="rId1"/>
    <sheet name="BDI" sheetId="10" r:id="rId2"/>
  </sheets>
  <definedNames>
    <definedName name="_xlnm.Print_Area" localSheetId="1">BDI!$A$1:$I$33</definedName>
    <definedName name="_xlnm.Print_Area" localSheetId="0">'Planilha de Orçamento'!$A$1:$G$46</definedName>
    <definedName name="_xlnm.Print_Titles" localSheetId="0">'Planilha de Orçamento'!$12:$13</definedName>
  </definedNames>
  <calcPr calcId="162913" fullPrecision="0"/>
</workbook>
</file>

<file path=xl/calcChain.xml><?xml version="1.0" encoding="utf-8"?>
<calcChain xmlns="http://schemas.openxmlformats.org/spreadsheetml/2006/main">
  <c r="G44" i="9" l="1"/>
  <c r="F45" i="9" l="1"/>
  <c r="F46" i="9" s="1"/>
  <c r="E45" i="9"/>
  <c r="E46" i="9" s="1"/>
  <c r="G43" i="9" l="1"/>
  <c r="C20" i="9"/>
  <c r="G19" i="9" l="1"/>
  <c r="G41" i="9" l="1"/>
  <c r="G40" i="9"/>
  <c r="G39" i="9"/>
  <c r="G38" i="9"/>
  <c r="G37" i="9"/>
  <c r="G36" i="9"/>
  <c r="G35" i="9"/>
  <c r="G34" i="9"/>
  <c r="G33" i="9"/>
  <c r="G32" i="9"/>
  <c r="G31" i="9"/>
  <c r="G30" i="9"/>
  <c r="G28" i="9"/>
  <c r="G27" i="9"/>
  <c r="G26" i="9"/>
  <c r="G25" i="9"/>
  <c r="G24" i="9"/>
  <c r="G23" i="9"/>
  <c r="G22" i="9"/>
  <c r="G20" i="9"/>
  <c r="G18" i="9"/>
  <c r="G17" i="9"/>
  <c r="G45" i="9" l="1"/>
  <c r="G46" i="9" s="1"/>
  <c r="G4" i="9"/>
  <c r="D13" i="10" l="1"/>
  <c r="D21" i="10" s="1"/>
</calcChain>
</file>

<file path=xl/sharedStrings.xml><?xml version="1.0" encoding="utf-8"?>
<sst xmlns="http://schemas.openxmlformats.org/spreadsheetml/2006/main" count="138" uniqueCount="114">
  <si>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</si>
  <si>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</si>
  <si>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</si>
  <si>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</si>
  <si>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</si>
  <si>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</si>
  <si>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</si>
  <si>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</si>
  <si>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</si>
  <si>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</si>
  <si>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</si>
  <si>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FONE:</t>
  </si>
  <si>
    <t>1.1</t>
  </si>
  <si>
    <t>1.2</t>
  </si>
  <si>
    <t>BDI</t>
  </si>
  <si>
    <t>PLANILHA DE ORÇAMENTO</t>
  </si>
  <si>
    <t>ENDEREÇO:</t>
  </si>
  <si>
    <t>PROPONENTE</t>
  </si>
  <si>
    <t>PROPOSTA</t>
  </si>
  <si>
    <t>TOTAL GERAL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</si>
  <si>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</si>
  <si>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</si>
  <si>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</si>
  <si>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</si>
  <si>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</si>
  <si>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</si>
  <si>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</si>
  <si>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</si>
  <si>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</si>
  <si>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</si>
  <si>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</si>
  <si>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</si>
  <si>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</si>
  <si>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</si>
  <si>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</si>
  <si>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</si>
  <si>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</si>
  <si>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</si>
  <si>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</si>
  <si>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</si>
  <si>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</si>
  <si>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</si>
  <si>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</si>
  <si>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</si>
  <si>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</si>
  <si>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</si>
  <si>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</si>
  <si>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</si>
  <si>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</si>
  <si>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</si>
  <si>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</si>
  <si>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</si>
  <si>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2.1</t>
  </si>
  <si>
    <t>2.2</t>
  </si>
  <si>
    <t>m</t>
  </si>
  <si>
    <t>3.1</t>
  </si>
  <si>
    <t>LOTE ÚNICO</t>
  </si>
  <si>
    <t>1.3</t>
  </si>
  <si>
    <t>2.3</t>
  </si>
  <si>
    <t>2.4</t>
  </si>
  <si>
    <t>2.5</t>
  </si>
  <si>
    <t>1.4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</si>
  <si>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</si>
  <si>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</si>
  <si>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</si>
  <si>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</si>
  <si>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</si>
  <si>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</si>
  <si>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</si>
  <si>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</si>
  <si>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</si>
  <si>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</si>
  <si>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</si>
  <si>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un</t>
  </si>
  <si>
    <t>2.6</t>
  </si>
  <si>
    <t>2.7</t>
  </si>
  <si>
    <r>
      <t xml:space="preserve">1. OBJETO: </t>
    </r>
    <r>
      <rPr>
        <sz val="10"/>
        <rFont val="Calibri"/>
        <family val="2"/>
        <scheme val="minor"/>
      </rPr>
      <t>EXECUÇÃO DE PLANO DE PREVENÇÃO CONTRA INCÊNDIOS (PPCI) PARA AGÊNCIA ALEGRETE</t>
    </r>
  </si>
  <si>
    <r>
      <t xml:space="preserve">2. ENDEREÇO DE EXECUÇÃO/ENTREGA: </t>
    </r>
    <r>
      <rPr>
        <sz val="10"/>
        <rFont val="Calibri"/>
        <family val="2"/>
        <scheme val="minor"/>
      </rPr>
      <t>RUA GASPAR MARTINS, 18 -ALEGRETE/RS</t>
    </r>
  </si>
  <si>
    <r>
      <t xml:space="preserve">4. CONDIÇÕES DE PAGAMENTO: </t>
    </r>
    <r>
      <rPr>
        <sz val="10"/>
        <rFont val="Calibri"/>
        <family val="2"/>
        <scheme val="minor"/>
      </rPr>
      <t>Conforme TR</t>
    </r>
  </si>
  <si>
    <t>Enc. Sociais - SINAPI-RS MAI/20</t>
  </si>
  <si>
    <t>CORRIMÃO E GUARDA-CORPO</t>
  </si>
  <si>
    <t>Corrimão simples, diâmetro externo = 1 1/2", em aço galvanizado</t>
  </si>
  <si>
    <t>Guarda-corpo de aço galvanizado de 1,10m, montantes tubulares de 1.1/4" espaçados de 1,20m, travessa superior de 1.1/2", gradil formado por tubos horizontais de 1" e verticais de 3/4", fixado com chumbador mecânico</t>
  </si>
  <si>
    <t>Pintura com tinta protetora acabamento grafite esmalte sobre superficie metalica, 2 demaos</t>
  </si>
  <si>
    <t>Retirada de guarda-corpo corrimão em tubos c/ peças e conexões ferro galvanizado (sem reaproveitamento) DN até 60mm - M</t>
  </si>
  <si>
    <t>SINALIZAÇÃO E EXTINTORES</t>
  </si>
  <si>
    <t>PLACA DE SINALIZACAO DE SEGURANCA CONTRA INCENDIO, FOTOLUMINESCENTE, QUADRADA, *20 X 20* CM, EM PVC *2* MM ANTI-CHAMAS (SIMBOLOS, CORES E PICTOGRAMAS CONFORME NBR 13434)</t>
  </si>
  <si>
    <t>PLACA DE SINALIZACAO DE SEGURANCA CONTRA INCENDIO, FOTOLUMINESCENTE, RETANGULAR, *20 X 40* CM, EM PVC *2* MM ANTI-CHAMAS (SIMBOLOS, CORES E PICTOGRAMAS CONFORME NBR 13434)</t>
  </si>
  <si>
    <t>Extintor incêndio agua-pressurizada 10l inclui suporte parede carga     completa fornecimento e colocação</t>
  </si>
  <si>
    <t xml:space="preserve"> Extintor de co2 6kg - fornecimento e instalação </t>
  </si>
  <si>
    <t xml:space="preserve"> Extintor de PQS 4kg - fornecimento e instalação </t>
  </si>
  <si>
    <t xml:space="preserve"> Extintor incêndio tp pó químico 4kg fornecimento e colocação </t>
  </si>
  <si>
    <t xml:space="preserve"> Extintor de PQS BC 50kg - fornecimento e instalação </t>
  </si>
  <si>
    <t>m2</t>
  </si>
  <si>
    <t>ILUMINAÇÃO DE EMERGÊNCIA</t>
  </si>
  <si>
    <t>Eletroduto rígido roscável, PVC, DN 20 mm (1/2"), para circuitos terminais, instalado em forro - fornecimento e instalação</t>
  </si>
  <si>
    <t xml:space="preserve">Cabo de cobre flexível isolado, 1,5 mm², anti-chama 450/750 V, para circuitos terminais - fornecimento e instalação. </t>
  </si>
  <si>
    <t>Condulete de PVC, tipo T, para eletroduto de PVC Soldável DN 20 mm (1/2''), aparente - fornecimento e instalação.</t>
  </si>
  <si>
    <t>Condulete de PVC, tipo LR, para eletroduto de PVC soldável DN 20 mm (1/2''), aparente - fornecimento e instalação.</t>
  </si>
  <si>
    <t>Condulete de PVC, tipo LL, para eletroduto de PVC soldável DN 20 mm (1/2''), aparente - fornecimento e instalação.</t>
  </si>
  <si>
    <t>Condulete de PVC, tipo TB, para eletroduto de PVC soldável DN 20 mm (1/2''), aparente - fornecimento e instalação.</t>
  </si>
  <si>
    <t xml:space="preserve">Curva 90 graus para eletroduto, PVC, roscável, DN 20 mm (1/2"), para circuitos terminais, instalada em forro - fornecimento e instalação. </t>
  </si>
  <si>
    <t xml:space="preserve">Modulo autônomo com 2 faróis de 32 led’s - 1000 lumens por farol </t>
  </si>
  <si>
    <t>Modulo autônomo indicador 115/220v, com 80 led’s, com bateria selada de 6v-4.5ah</t>
  </si>
  <si>
    <t>Luminária de emergência, com dois leds 10 w, duas baterias seladas 12vba e central - fornecimento e instalação</t>
  </si>
  <si>
    <t xml:space="preserve">Tomada alta de embutir (1 módulo), 2p+t 20 a, em condulete tipo e - fornecimento e instalação. </t>
  </si>
  <si>
    <t xml:space="preserve">Tomada alta de embutir (1 módulo), 2p+t 20 a, em condulete tipo c - fornecimento e instalação. </t>
  </si>
  <si>
    <t>EXECUÇÃO DE PPCI</t>
  </si>
  <si>
    <t>OUTROS</t>
  </si>
  <si>
    <t>Acompanhamento até a emissão de Alvará de PPCI</t>
  </si>
  <si>
    <t>Taxa de vistoria junto aos Bombeiros</t>
  </si>
  <si>
    <t>h</t>
  </si>
  <si>
    <t>xxx</t>
  </si>
  <si>
    <r>
      <t>3. PRAZO DE EXECUÇÃO/ENTREGA: 30 dias para execução e mais 90</t>
    </r>
    <r>
      <rPr>
        <sz val="10"/>
        <rFont val="Calibri"/>
        <family val="2"/>
        <scheme val="minor"/>
      </rPr>
      <t xml:space="preserve"> dias corridos para entrega do alvará de PPCI.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</si>
</sst>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</numFmts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  <border>
      <left style="hair">
        <color theme="3"/>
      </left>
      <right/>
      <top/>
      <bottom style="medium">
        <color theme="3"/>
      </bottom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43" fontId="14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20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7" fillId="0" borderId="1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10" fontId="6" fillId="2" borderId="10" xfId="10" applyNumberFormat="1" applyFont="1" applyFill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vertical="center"/>
      <protection hidden="1"/>
    </xf>
    <xf numFmtId="10" fontId="8" fillId="2" borderId="8" xfId="1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10" fontId="8" fillId="0" borderId="9" xfId="1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10" fontId="8" fillId="0" borderId="11" xfId="10" applyNumberFormat="1" applyFont="1" applyBorder="1" applyAlignment="1" applyProtection="1">
      <alignment vertical="center"/>
      <protection locked="0"/>
    </xf>
    <xf numFmtId="10" fontId="8" fillId="0" borderId="8" xfId="0" applyNumberFormat="1" applyFont="1" applyBorder="1" applyAlignment="1" applyProtection="1">
      <alignment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10" fontId="8" fillId="2" borderId="11" xfId="10" applyNumberFormat="1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0" fontId="6" fillId="2" borderId="13" xfId="0" applyFont="1" applyFill="1" applyBorder="1" applyAlignment="1" applyProtection="1">
      <alignment vertical="center" wrapText="1"/>
    </xf>
    <xf numFmtId="1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4" fontId="8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3" xfId="0" applyNumberFormat="1" applyFont="1" applyFill="1" applyBorder="1" applyAlignment="1" applyProtection="1">
      <alignment horizontal="right" vertical="center" wrapText="1"/>
    </xf>
    <xf numFmtId="1" fontId="6" fillId="2" borderId="13" xfId="0" applyNumberFormat="1" applyFont="1" applyFill="1" applyBorder="1" applyAlignment="1" applyProtection="1">
      <alignment horizontal="right" vertical="center" wrapText="1"/>
    </xf>
    <xf numFmtId="1" fontId="8" fillId="2" borderId="13" xfId="0" applyNumberFormat="1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right" vertical="center" wrapText="1"/>
      <protection hidden="1"/>
    </xf>
    <xf numFmtId="10" fontId="12" fillId="2" borderId="0" xfId="0" applyNumberFormat="1" applyFont="1" applyFill="1" applyBorder="1" applyAlignment="1" applyProtection="1">
      <alignment horizontal="right" vertical="center" wrapText="1"/>
      <protection hidden="1"/>
    </xf>
    <xf numFmtId="10" fontId="12" fillId="2" borderId="13" xfId="0" applyNumberFormat="1" applyFont="1" applyFill="1" applyBorder="1" applyAlignment="1" applyProtection="1">
      <alignment horizontal="right" vertical="center" wrapText="1"/>
      <protection hidden="1"/>
    </xf>
    <xf numFmtId="10" fontId="12" fillId="2" borderId="13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right" vertical="center" wrapText="1"/>
      <protection hidden="1"/>
    </xf>
    <xf numFmtId="14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17" xfId="0" applyFont="1" applyFill="1" applyBorder="1" applyAlignment="1" applyProtection="1">
      <alignment horizontal="right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4" fontId="13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0" applyNumberFormat="1" applyFont="1" applyFill="1" applyBorder="1" applyAlignment="1" applyProtection="1">
      <alignment horizontal="left" vertical="center" wrapText="1"/>
      <protection hidden="1"/>
    </xf>
    <xf numFmtId="4" fontId="8" fillId="2" borderId="14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8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4" fontId="8" fillId="2" borderId="15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0" xfId="0" applyFont="1" applyFill="1" applyBorder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2" fontId="8" fillId="2" borderId="0" xfId="0" applyNumberFormat="1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4" fontId="8" fillId="2" borderId="0" xfId="0" applyNumberFormat="1" applyFont="1" applyFill="1" applyAlignment="1" applyProtection="1">
      <alignment horizontal="right" vertical="center" wrapText="1"/>
      <protection hidden="1"/>
    </xf>
    <xf numFmtId="1" fontId="8" fillId="2" borderId="13" xfId="0" applyNumberFormat="1" applyFont="1" applyFill="1" applyBorder="1" applyAlignment="1" applyProtection="1">
      <alignment horizontal="left" vertical="center" wrapText="1"/>
    </xf>
    <xf numFmtId="4" fontId="8" fillId="2" borderId="13" xfId="0" applyNumberFormat="1" applyFont="1" applyFill="1" applyBorder="1" applyAlignment="1" applyProtection="1">
      <alignment vertical="center" wrapText="1"/>
    </xf>
    <xf numFmtId="1" fontId="6" fillId="2" borderId="13" xfId="0" applyNumberFormat="1" applyFont="1" applyFill="1" applyBorder="1" applyAlignment="1" applyProtection="1">
      <alignment horizontal="left" vertical="center" wrapText="1"/>
    </xf>
    <xf numFmtId="0" fontId="15" fillId="2" borderId="18" xfId="0" applyFont="1" applyFill="1" applyBorder="1" applyAlignment="1" applyProtection="1">
      <alignment wrapText="1"/>
    </xf>
    <xf numFmtId="2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5" xfId="0" applyNumberFormat="1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 applyProtection="1">
      <alignment vertical="center" wrapText="1"/>
    </xf>
    <xf numFmtId="4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right" vertical="center" wrapText="1"/>
    </xf>
    <xf numFmtId="0" fontId="25" fillId="0" borderId="0" xfId="0" applyFont="1" applyFill="1" applyAlignment="1">
      <alignment vertical="center" wrapText="1"/>
    </xf>
    <xf numFmtId="4" fontId="8" fillId="2" borderId="19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19" xfId="0" applyNumberFormat="1" applyFont="1" applyFill="1" applyBorder="1" applyAlignment="1" applyProtection="1">
      <alignment horizontal="center" vertical="center" wrapText="1"/>
      <protection hidden="1"/>
    </xf>
    <xf numFmtId="43" fontId="6" fillId="4" borderId="19" xfId="14" applyFont="1" applyFill="1" applyBorder="1" applyAlignment="1">
      <alignment horizontal="justify" vertical="center" wrapText="1"/>
    </xf>
    <xf numFmtId="4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vertical="center" wrapText="1"/>
      <protection hidden="1"/>
    </xf>
    <xf numFmtId="4" fontId="7" fillId="0" borderId="0" xfId="0" applyNumberFormat="1" applyFont="1" applyFill="1" applyAlignment="1" applyProtection="1">
      <alignment vertical="center" wrapText="1"/>
      <protection hidden="1"/>
    </xf>
    <xf numFmtId="164" fontId="8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hidden="1"/>
    </xf>
    <xf numFmtId="4" fontId="13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0" fontId="11" fillId="2" borderId="15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4" fontId="13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3" xfId="0" applyFont="1" applyFill="1" applyBorder="1" applyAlignment="1" applyProtection="1">
      <alignment horizontal="center" vertical="center" wrapText="1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2" fontId="13" fillId="2" borderId="13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3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4" xfId="11" applyFont="1" applyBorder="1" applyAlignment="1">
      <alignment horizontal="justify" vertical="center" wrapText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</cellXfs>
  <cellStyles count="16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5"/>
    <cellStyle name="Normal 5 2" xfId="6"/>
    <cellStyle name="Porcentagem" xfId="10" builtinId="5"/>
    <cellStyle name="Porcentagem 2" xfId="12"/>
    <cellStyle name="TableStyleLight1" xfId="13"/>
    <cellStyle name="Vírgula" xfId="14" builtinId="3"/>
    <cellStyle name="Vírgula 2" xfId="7"/>
    <cellStyle name="Vírgula 3" xfId="8"/>
    <cellStyle name="Vírgula 4" xfId="9"/>
  </cellStyles>
  <dxfs count="4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1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1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7"/>
  <sheetViews>
    <sheetView showGridLines="0" tabSelected="1" showRuler="0" view="pageLayout" topLeftCell="A4" zoomScale="90" zoomScaleNormal="100" zoomScaleSheetLayoutView="100" zoomScalePageLayoutView="90" workbookViewId="0">
      <selection activeCell="E5" sqref="E5:F5"/>
    </sheetView>
  </sheetViews>
  <sheetFormatPr defaultColWidth="11.42578125" defaultRowHeight="15" x14ac:dyDescent="0.2"/>
  <cols>
    <col min="1" max="1" width="11.42578125" style="14" customWidth="1"/>
    <col min="2" max="2" width="95" style="15" customWidth="1"/>
    <col min="3" max="3" width="9.7109375" style="16" customWidth="1"/>
    <col min="4" max="4" width="6.7109375" style="17" customWidth="1"/>
    <col min="5" max="7" width="11.7109375" style="18" customWidth="1"/>
    <col min="8" max="231" width="11.42578125" style="6" customWidth="1"/>
    <col min="232" max="232" width="56.28515625" style="6" customWidth="1"/>
    <col min="233" max="16384" width="11.42578125" style="6"/>
  </cols>
  <sheetData>
    <row r="1" spans="1:240" ht="15" customHeight="1" x14ac:dyDescent="0.2">
      <c r="A1" s="120" t="s">
        <v>15</v>
      </c>
      <c r="B1" s="120"/>
      <c r="C1" s="120"/>
      <c r="D1" s="120"/>
      <c r="E1" s="120"/>
      <c r="F1" s="120"/>
      <c r="G1" s="120"/>
    </row>
    <row r="2" spans="1:240" ht="15" customHeight="1" x14ac:dyDescent="0.2">
      <c r="A2" s="120"/>
      <c r="B2" s="120"/>
      <c r="C2" s="120"/>
      <c r="D2" s="120"/>
      <c r="E2" s="120"/>
      <c r="F2" s="120"/>
      <c r="G2" s="120"/>
    </row>
    <row r="3" spans="1:240" ht="15" customHeight="1" x14ac:dyDescent="0.2">
      <c r="A3" s="122" t="s">
        <v>76</v>
      </c>
      <c r="B3" s="122"/>
      <c r="C3" s="122"/>
      <c r="D3" s="122"/>
      <c r="E3" s="126"/>
      <c r="F3" s="126"/>
      <c r="G3" s="73"/>
    </row>
    <row r="4" spans="1:240" ht="16.5" customHeight="1" x14ac:dyDescent="0.2">
      <c r="A4" s="123" t="s">
        <v>77</v>
      </c>
      <c r="B4" s="123"/>
      <c r="C4" s="123"/>
      <c r="D4" s="123"/>
      <c r="E4" s="124" t="s">
        <v>14</v>
      </c>
      <c r="F4" s="124"/>
      <c r="G4" s="74">
        <f>BDI!D21</f>
        <v>0.25</v>
      </c>
    </row>
    <row r="5" spans="1:240" ht="24" customHeight="1" x14ac:dyDescent="0.2">
      <c r="A5" s="123" t="s">
        <v>113</v>
      </c>
      <c r="B5" s="123"/>
      <c r="C5" s="123"/>
      <c r="D5" s="123"/>
      <c r="E5" s="127" t="s">
        <v>79</v>
      </c>
      <c r="F5" s="127"/>
      <c r="G5" s="75">
        <v>1.1061000000000001</v>
      </c>
    </row>
    <row r="6" spans="1:240" x14ac:dyDescent="0.2">
      <c r="A6" s="123" t="s">
        <v>78</v>
      </c>
      <c r="B6" s="123"/>
      <c r="C6" s="123"/>
      <c r="D6" s="123"/>
      <c r="E6" s="124" t="s">
        <v>8</v>
      </c>
      <c r="F6" s="124"/>
      <c r="G6" s="76"/>
    </row>
    <row r="7" spans="1:240" ht="15.75" thickBot="1" x14ac:dyDescent="0.25">
      <c r="A7" s="123"/>
      <c r="B7" s="123"/>
      <c r="C7" s="123"/>
      <c r="D7" s="123"/>
      <c r="E7" s="77"/>
      <c r="F7" s="77"/>
      <c r="G7" s="78"/>
    </row>
    <row r="8" spans="1:240" s="8" customFormat="1" ht="15.75" thickBot="1" x14ac:dyDescent="0.25">
      <c r="A8" s="131" t="s">
        <v>17</v>
      </c>
      <c r="B8" s="131"/>
      <c r="C8" s="131"/>
      <c r="D8" s="131"/>
      <c r="E8" s="131"/>
      <c r="F8" s="131"/>
      <c r="G8" s="131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spans="1:240" s="11" customFormat="1" ht="27.75" customHeight="1" x14ac:dyDescent="0.2">
      <c r="A9" s="79" t="s">
        <v>6</v>
      </c>
      <c r="B9" s="80"/>
      <c r="C9" s="79" t="s">
        <v>7</v>
      </c>
      <c r="D9" s="128"/>
      <c r="E9" s="128"/>
      <c r="F9" s="79" t="s">
        <v>11</v>
      </c>
      <c r="G9" s="81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10"/>
      <c r="T9" s="9"/>
      <c r="U9" s="9"/>
      <c r="V9" s="9"/>
      <c r="W9" s="9"/>
      <c r="X9" s="9"/>
      <c r="Y9" s="9"/>
      <c r="Z9" s="9"/>
      <c r="AA9" s="10"/>
      <c r="AB9" s="9"/>
      <c r="AC9" s="9"/>
      <c r="AD9" s="9"/>
      <c r="AE9" s="9"/>
      <c r="AF9" s="9"/>
      <c r="AG9" s="9"/>
      <c r="AH9" s="9"/>
      <c r="AI9" s="10"/>
      <c r="AJ9" s="9"/>
      <c r="AK9" s="9"/>
      <c r="AL9" s="9"/>
      <c r="AM9" s="9"/>
      <c r="AN9" s="9"/>
      <c r="AO9" s="9"/>
      <c r="AP9" s="9"/>
      <c r="AQ9" s="10"/>
      <c r="AR9" s="9"/>
      <c r="AS9" s="9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10"/>
      <c r="BH9" s="9"/>
      <c r="BI9" s="9"/>
      <c r="BJ9" s="9"/>
      <c r="BK9" s="9"/>
      <c r="BL9" s="9"/>
      <c r="BM9" s="9"/>
      <c r="BN9" s="9"/>
      <c r="BO9" s="10"/>
      <c r="BP9" s="9"/>
      <c r="BQ9" s="9"/>
      <c r="BR9" s="9"/>
      <c r="BS9" s="9"/>
      <c r="BT9" s="9"/>
      <c r="BU9" s="9"/>
      <c r="BV9" s="9"/>
      <c r="BW9" s="10"/>
      <c r="BX9" s="9"/>
      <c r="BY9" s="9"/>
      <c r="BZ9" s="9"/>
      <c r="CA9" s="9"/>
      <c r="CB9" s="9"/>
      <c r="CC9" s="9"/>
      <c r="CD9" s="9"/>
      <c r="CE9" s="10"/>
      <c r="CF9" s="9"/>
      <c r="CG9" s="9"/>
      <c r="CH9" s="9"/>
      <c r="CI9" s="9"/>
      <c r="CJ9" s="9"/>
      <c r="CK9" s="9"/>
      <c r="CL9" s="9"/>
      <c r="CM9" s="10"/>
      <c r="CN9" s="9"/>
      <c r="CO9" s="9"/>
      <c r="CP9" s="9"/>
      <c r="CQ9" s="9"/>
      <c r="CR9" s="9"/>
      <c r="CS9" s="9"/>
      <c r="CT9" s="9"/>
      <c r="CU9" s="10"/>
      <c r="CV9" s="9"/>
      <c r="CW9" s="9"/>
      <c r="CX9" s="9"/>
      <c r="CY9" s="9"/>
      <c r="CZ9" s="9"/>
      <c r="DA9" s="9"/>
      <c r="DB9" s="9"/>
      <c r="DC9" s="10"/>
      <c r="DD9" s="9"/>
      <c r="DE9" s="9"/>
      <c r="DF9" s="9"/>
      <c r="DG9" s="9"/>
      <c r="DH9" s="9"/>
      <c r="DI9" s="9"/>
      <c r="DJ9" s="9"/>
      <c r="DK9" s="10"/>
      <c r="DL9" s="9"/>
      <c r="DM9" s="9"/>
      <c r="DN9" s="9"/>
      <c r="DO9" s="9"/>
      <c r="DP9" s="9"/>
      <c r="DQ9" s="9"/>
      <c r="DR9" s="9"/>
      <c r="DS9" s="10"/>
      <c r="DT9" s="9"/>
      <c r="DU9" s="9"/>
      <c r="DV9" s="9"/>
      <c r="DW9" s="9"/>
      <c r="DX9" s="9"/>
      <c r="DY9" s="9"/>
      <c r="DZ9" s="9"/>
      <c r="EA9" s="10"/>
      <c r="EB9" s="9"/>
      <c r="EC9" s="9"/>
      <c r="ED9" s="9"/>
      <c r="EE9" s="9"/>
      <c r="EF9" s="9"/>
      <c r="EG9" s="9"/>
      <c r="EH9" s="9"/>
      <c r="EI9" s="10"/>
      <c r="EJ9" s="9"/>
      <c r="EK9" s="9"/>
      <c r="EL9" s="9"/>
      <c r="EM9" s="9"/>
      <c r="EN9" s="9"/>
      <c r="EO9" s="9"/>
      <c r="EP9" s="9"/>
      <c r="EQ9" s="10"/>
      <c r="ER9" s="9"/>
      <c r="ES9" s="9"/>
      <c r="ET9" s="9"/>
      <c r="EU9" s="9"/>
      <c r="EV9" s="9"/>
      <c r="EW9" s="9"/>
      <c r="EX9" s="9"/>
      <c r="EY9" s="10"/>
      <c r="EZ9" s="9"/>
      <c r="FA9" s="9"/>
      <c r="FB9" s="9"/>
      <c r="FC9" s="9"/>
      <c r="FD9" s="9"/>
      <c r="FE9" s="9"/>
      <c r="FF9" s="9"/>
      <c r="FG9" s="10"/>
      <c r="FH9" s="9"/>
      <c r="FI9" s="9"/>
      <c r="FJ9" s="9"/>
      <c r="FK9" s="9"/>
      <c r="FL9" s="9"/>
      <c r="FM9" s="9"/>
      <c r="FN9" s="9"/>
      <c r="FO9" s="10"/>
      <c r="FP9" s="9"/>
      <c r="FQ9" s="9"/>
      <c r="FR9" s="9"/>
      <c r="FS9" s="9"/>
      <c r="FT9" s="9"/>
      <c r="FU9" s="9"/>
      <c r="FV9" s="9"/>
      <c r="FW9" s="10"/>
      <c r="FX9" s="9"/>
      <c r="FY9" s="9"/>
      <c r="FZ9" s="9"/>
      <c r="GA9" s="9"/>
      <c r="GB9" s="9"/>
      <c r="GC9" s="9"/>
      <c r="GD9" s="9"/>
      <c r="GE9" s="10"/>
      <c r="GF9" s="9"/>
      <c r="GG9" s="9"/>
      <c r="GH9" s="9"/>
      <c r="GI9" s="9"/>
      <c r="GJ9" s="9"/>
      <c r="GK9" s="9"/>
      <c r="GL9" s="9"/>
      <c r="GM9" s="10"/>
      <c r="GN9" s="9"/>
      <c r="GO9" s="9"/>
      <c r="GP9" s="9"/>
      <c r="GQ9" s="9"/>
      <c r="GR9" s="9"/>
      <c r="GS9" s="9"/>
      <c r="GT9" s="9"/>
      <c r="GU9" s="10"/>
      <c r="GV9" s="9"/>
      <c r="GW9" s="9"/>
      <c r="GX9" s="9"/>
      <c r="GY9" s="9"/>
      <c r="GZ9" s="9"/>
      <c r="HA9" s="9"/>
      <c r="HB9" s="9"/>
      <c r="HC9" s="10"/>
      <c r="HD9" s="9"/>
      <c r="HE9" s="9"/>
      <c r="HF9" s="9"/>
      <c r="HG9" s="9"/>
      <c r="HH9" s="9"/>
      <c r="HI9" s="9"/>
      <c r="HJ9" s="9"/>
      <c r="HK9" s="10"/>
      <c r="HL9" s="9"/>
      <c r="HM9" s="9"/>
      <c r="HN9" s="9"/>
      <c r="HO9" s="9"/>
      <c r="HP9" s="9"/>
      <c r="HQ9" s="9"/>
      <c r="HR9" s="9"/>
      <c r="HS9" s="10"/>
      <c r="HT9" s="9"/>
      <c r="HU9" s="9"/>
      <c r="HV9" s="9"/>
      <c r="HW9" s="9"/>
      <c r="HX9" s="9"/>
      <c r="HY9" s="9"/>
      <c r="HZ9" s="9"/>
      <c r="IA9" s="10"/>
      <c r="IB9" s="9"/>
      <c r="IC9" s="9"/>
      <c r="ID9" s="9"/>
      <c r="IE9" s="9"/>
      <c r="IF9" s="9"/>
    </row>
    <row r="10" spans="1:240" s="11" customFormat="1" ht="28.5" customHeight="1" thickBot="1" x14ac:dyDescent="0.25">
      <c r="A10" s="82" t="s">
        <v>16</v>
      </c>
      <c r="B10" s="83"/>
      <c r="C10" s="82" t="s">
        <v>4</v>
      </c>
      <c r="D10" s="129"/>
      <c r="E10" s="129"/>
      <c r="F10" s="129"/>
      <c r="G10" s="129"/>
      <c r="H10" s="10"/>
      <c r="I10" s="9"/>
      <c r="J10" s="9"/>
      <c r="K10" s="10"/>
      <c r="L10" s="10"/>
      <c r="M10" s="9"/>
      <c r="N10" s="9"/>
      <c r="O10" s="10"/>
      <c r="P10" s="10"/>
      <c r="Q10" s="9"/>
      <c r="R10" s="9"/>
      <c r="S10" s="10"/>
      <c r="T10" s="10"/>
      <c r="U10" s="9"/>
      <c r="V10" s="9"/>
      <c r="W10" s="10"/>
      <c r="X10" s="10"/>
      <c r="Y10" s="9"/>
      <c r="Z10" s="9"/>
      <c r="AA10" s="10"/>
      <c r="AB10" s="10"/>
      <c r="AC10" s="9"/>
      <c r="AD10" s="9"/>
      <c r="AE10" s="10"/>
      <c r="AF10" s="10"/>
      <c r="AG10" s="9"/>
      <c r="AH10" s="9"/>
      <c r="AI10" s="10"/>
      <c r="AJ10" s="10"/>
      <c r="AK10" s="9"/>
      <c r="AL10" s="9"/>
      <c r="AM10" s="10"/>
      <c r="AN10" s="10"/>
      <c r="AO10" s="9"/>
      <c r="AP10" s="9"/>
      <c r="AQ10" s="10"/>
      <c r="AR10" s="10"/>
      <c r="AS10" s="9"/>
      <c r="AT10" s="9"/>
      <c r="AU10" s="10"/>
      <c r="AV10" s="10"/>
      <c r="AW10" s="9"/>
      <c r="AX10" s="9"/>
      <c r="AY10" s="10"/>
      <c r="AZ10" s="10"/>
      <c r="BA10" s="9"/>
      <c r="BB10" s="9"/>
      <c r="BC10" s="10"/>
      <c r="BD10" s="10"/>
      <c r="BE10" s="9"/>
      <c r="BF10" s="9"/>
      <c r="BG10" s="10"/>
      <c r="BH10" s="10"/>
      <c r="BI10" s="9"/>
      <c r="BJ10" s="9"/>
      <c r="BK10" s="10"/>
      <c r="BL10" s="10"/>
      <c r="BM10" s="9"/>
      <c r="BN10" s="9"/>
      <c r="BO10" s="10"/>
      <c r="BP10" s="10"/>
      <c r="BQ10" s="9"/>
      <c r="BR10" s="9"/>
      <c r="BS10" s="10"/>
      <c r="BT10" s="10"/>
      <c r="BU10" s="9"/>
      <c r="BV10" s="9"/>
      <c r="BW10" s="10"/>
      <c r="BX10" s="10"/>
      <c r="BY10" s="9"/>
      <c r="BZ10" s="9"/>
      <c r="CA10" s="10"/>
      <c r="CB10" s="10"/>
      <c r="CC10" s="9"/>
      <c r="CD10" s="9"/>
      <c r="CE10" s="10"/>
      <c r="CF10" s="10"/>
      <c r="CG10" s="9"/>
      <c r="CH10" s="9"/>
      <c r="CI10" s="10"/>
      <c r="CJ10" s="10"/>
      <c r="CK10" s="9"/>
      <c r="CL10" s="9"/>
      <c r="CM10" s="10"/>
      <c r="CN10" s="10"/>
      <c r="CO10" s="9"/>
      <c r="CP10" s="9"/>
      <c r="CQ10" s="10"/>
      <c r="CR10" s="10"/>
      <c r="CS10" s="9"/>
      <c r="CT10" s="9"/>
      <c r="CU10" s="10"/>
      <c r="CV10" s="10"/>
      <c r="CW10" s="9"/>
      <c r="CX10" s="9"/>
      <c r="CY10" s="10"/>
      <c r="CZ10" s="10"/>
      <c r="DA10" s="9"/>
      <c r="DB10" s="9"/>
      <c r="DC10" s="10"/>
      <c r="DD10" s="10"/>
      <c r="DE10" s="9"/>
      <c r="DF10" s="9"/>
      <c r="DG10" s="10"/>
      <c r="DH10" s="10"/>
      <c r="DI10" s="9"/>
      <c r="DJ10" s="9"/>
      <c r="DK10" s="10"/>
      <c r="DL10" s="10"/>
      <c r="DM10" s="9"/>
      <c r="DN10" s="9"/>
      <c r="DO10" s="10"/>
      <c r="DP10" s="10"/>
      <c r="DQ10" s="9"/>
      <c r="DR10" s="9"/>
      <c r="DS10" s="10"/>
      <c r="DT10" s="10"/>
      <c r="DU10" s="9"/>
      <c r="DV10" s="9"/>
      <c r="DW10" s="10"/>
      <c r="DX10" s="10"/>
      <c r="DY10" s="9"/>
      <c r="DZ10" s="9"/>
      <c r="EA10" s="10"/>
      <c r="EB10" s="10"/>
      <c r="EC10" s="9"/>
      <c r="ED10" s="9"/>
      <c r="EE10" s="10"/>
      <c r="EF10" s="10"/>
      <c r="EG10" s="9"/>
      <c r="EH10" s="9"/>
      <c r="EI10" s="10"/>
      <c r="EJ10" s="10"/>
      <c r="EK10" s="9"/>
      <c r="EL10" s="9"/>
      <c r="EM10" s="10"/>
      <c r="EN10" s="10"/>
      <c r="EO10" s="9"/>
      <c r="EP10" s="9"/>
      <c r="EQ10" s="10"/>
      <c r="ER10" s="10"/>
      <c r="ES10" s="9"/>
      <c r="ET10" s="9"/>
      <c r="EU10" s="10"/>
      <c r="EV10" s="10"/>
      <c r="EW10" s="9"/>
      <c r="EX10" s="9"/>
      <c r="EY10" s="10"/>
      <c r="EZ10" s="10"/>
      <c r="FA10" s="9"/>
      <c r="FB10" s="9"/>
      <c r="FC10" s="10"/>
      <c r="FD10" s="10"/>
      <c r="FE10" s="9"/>
      <c r="FF10" s="9"/>
      <c r="FG10" s="10"/>
      <c r="FH10" s="10"/>
      <c r="FI10" s="9"/>
      <c r="FJ10" s="9"/>
      <c r="FK10" s="10"/>
      <c r="FL10" s="10"/>
      <c r="FM10" s="9"/>
      <c r="FN10" s="9"/>
      <c r="FO10" s="10"/>
      <c r="FP10" s="10"/>
      <c r="FQ10" s="9"/>
      <c r="FR10" s="9"/>
      <c r="FS10" s="10"/>
      <c r="FT10" s="10"/>
      <c r="FU10" s="9"/>
      <c r="FV10" s="9"/>
      <c r="FW10" s="10"/>
      <c r="FX10" s="10"/>
      <c r="FY10" s="9"/>
      <c r="FZ10" s="9"/>
      <c r="GA10" s="10"/>
      <c r="GB10" s="10"/>
      <c r="GC10" s="9"/>
      <c r="GD10" s="9"/>
      <c r="GE10" s="10"/>
      <c r="GF10" s="10"/>
      <c r="GG10" s="9"/>
      <c r="GH10" s="9"/>
      <c r="GI10" s="10"/>
      <c r="GJ10" s="10"/>
      <c r="GK10" s="9"/>
      <c r="GL10" s="9"/>
      <c r="GM10" s="10"/>
      <c r="GN10" s="10"/>
      <c r="GO10" s="9"/>
      <c r="GP10" s="9"/>
      <c r="GQ10" s="10"/>
      <c r="GR10" s="10"/>
      <c r="GS10" s="9"/>
      <c r="GT10" s="9"/>
      <c r="GU10" s="10"/>
      <c r="GV10" s="10"/>
      <c r="GW10" s="9"/>
      <c r="GX10" s="9"/>
      <c r="GY10" s="10"/>
      <c r="GZ10" s="10"/>
      <c r="HA10" s="9"/>
      <c r="HB10" s="9"/>
      <c r="HC10" s="10"/>
      <c r="HD10" s="10"/>
      <c r="HE10" s="9"/>
      <c r="HF10" s="9"/>
      <c r="HG10" s="10"/>
      <c r="HH10" s="10"/>
      <c r="HI10" s="9"/>
      <c r="HJ10" s="9"/>
      <c r="HK10" s="10"/>
      <c r="HL10" s="10"/>
      <c r="HM10" s="9"/>
      <c r="HN10" s="9"/>
      <c r="HO10" s="10"/>
      <c r="HP10" s="10"/>
      <c r="HQ10" s="9"/>
      <c r="HR10" s="9"/>
      <c r="HS10" s="10"/>
      <c r="HT10" s="10"/>
      <c r="HU10" s="9"/>
      <c r="HV10" s="9"/>
      <c r="HW10" s="10"/>
      <c r="HX10" s="10"/>
      <c r="HY10" s="9"/>
      <c r="HZ10" s="9"/>
      <c r="IA10" s="10"/>
      <c r="IB10" s="10"/>
      <c r="IC10" s="9"/>
      <c r="ID10" s="9"/>
      <c r="IE10" s="10"/>
      <c r="IF10" s="10"/>
    </row>
    <row r="11" spans="1:240" s="8" customFormat="1" ht="15.75" thickBot="1" x14ac:dyDescent="0.25">
      <c r="A11" s="131" t="s">
        <v>18</v>
      </c>
      <c r="B11" s="131"/>
      <c r="C11" s="131"/>
      <c r="D11" s="131"/>
      <c r="E11" s="131"/>
      <c r="F11" s="131"/>
      <c r="G11" s="131"/>
      <c r="H11" s="12"/>
      <c r="I11" s="7"/>
      <c r="J11" s="7"/>
      <c r="K11" s="12"/>
      <c r="L11" s="12"/>
      <c r="M11" s="7"/>
      <c r="N11" s="7"/>
      <c r="O11" s="12"/>
      <c r="P11" s="12"/>
      <c r="Q11" s="7"/>
      <c r="R11" s="7"/>
      <c r="S11" s="12"/>
      <c r="T11" s="12"/>
      <c r="U11" s="7"/>
      <c r="V11" s="7"/>
      <c r="W11" s="12"/>
      <c r="X11" s="12"/>
      <c r="Y11" s="7"/>
      <c r="Z11" s="7"/>
      <c r="AA11" s="12"/>
      <c r="AB11" s="12"/>
      <c r="AC11" s="7"/>
      <c r="AD11" s="7"/>
      <c r="AE11" s="12"/>
      <c r="AF11" s="12"/>
      <c r="AG11" s="7"/>
      <c r="AH11" s="7"/>
      <c r="AI11" s="12"/>
      <c r="AJ11" s="12"/>
      <c r="AK11" s="7"/>
      <c r="AL11" s="7"/>
      <c r="AM11" s="12"/>
      <c r="AN11" s="12"/>
      <c r="AO11" s="7"/>
      <c r="AP11" s="7"/>
      <c r="AQ11" s="12"/>
      <c r="AR11" s="12"/>
      <c r="AS11" s="7"/>
      <c r="AT11" s="7"/>
      <c r="AU11" s="12"/>
      <c r="AV11" s="12"/>
      <c r="AW11" s="7"/>
      <c r="AX11" s="7"/>
      <c r="AY11" s="12"/>
      <c r="AZ11" s="12"/>
      <c r="BA11" s="7"/>
      <c r="BB11" s="7"/>
      <c r="BC11" s="12"/>
      <c r="BD11" s="12"/>
      <c r="BE11" s="7"/>
      <c r="BF11" s="7"/>
      <c r="BG11" s="12"/>
      <c r="BH11" s="12"/>
      <c r="BI11" s="7"/>
      <c r="BJ11" s="7"/>
      <c r="BK11" s="12"/>
      <c r="BL11" s="12"/>
      <c r="BM11" s="7"/>
      <c r="BN11" s="7"/>
      <c r="BO11" s="12"/>
      <c r="BP11" s="12"/>
      <c r="BQ11" s="7"/>
      <c r="BR11" s="7"/>
      <c r="BS11" s="12"/>
      <c r="BT11" s="12"/>
      <c r="BU11" s="7"/>
      <c r="BV11" s="7"/>
      <c r="BW11" s="12"/>
      <c r="BX11" s="12"/>
      <c r="BY11" s="7"/>
      <c r="BZ11" s="7"/>
      <c r="CA11" s="12"/>
      <c r="CB11" s="12"/>
      <c r="CC11" s="7"/>
      <c r="CD11" s="7"/>
      <c r="CE11" s="12"/>
      <c r="CF11" s="12"/>
      <c r="CG11" s="7"/>
      <c r="CH11" s="7"/>
      <c r="CI11" s="12"/>
      <c r="CJ11" s="12"/>
      <c r="CK11" s="7"/>
      <c r="CL11" s="7"/>
      <c r="CM11" s="12"/>
      <c r="CN11" s="12"/>
      <c r="CO11" s="7"/>
      <c r="CP11" s="7"/>
      <c r="CQ11" s="12"/>
      <c r="CR11" s="12"/>
      <c r="CS11" s="7"/>
      <c r="CT11" s="7"/>
      <c r="CU11" s="12"/>
      <c r="CV11" s="12"/>
      <c r="CW11" s="7"/>
      <c r="CX11" s="7"/>
      <c r="CY11" s="12"/>
      <c r="CZ11" s="12"/>
      <c r="DA11" s="7"/>
      <c r="DB11" s="7"/>
      <c r="DC11" s="12"/>
      <c r="DD11" s="12"/>
      <c r="DE11" s="7"/>
      <c r="DF11" s="7"/>
      <c r="DG11" s="12"/>
      <c r="DH11" s="12"/>
      <c r="DI11" s="7"/>
      <c r="DJ11" s="7"/>
      <c r="DK11" s="12"/>
      <c r="DL11" s="12"/>
      <c r="DM11" s="7"/>
      <c r="DN11" s="7"/>
      <c r="DO11" s="12"/>
      <c r="DP11" s="12"/>
      <c r="DQ11" s="7"/>
      <c r="DR11" s="7"/>
      <c r="DS11" s="12"/>
      <c r="DT11" s="12"/>
      <c r="DU11" s="7"/>
      <c r="DV11" s="7"/>
      <c r="DW11" s="12"/>
      <c r="DX11" s="12"/>
      <c r="DY11" s="7"/>
      <c r="DZ11" s="7"/>
      <c r="EA11" s="12"/>
      <c r="EB11" s="12"/>
      <c r="EC11" s="7"/>
      <c r="ED11" s="7"/>
      <c r="EE11" s="12"/>
      <c r="EF11" s="12"/>
      <c r="EG11" s="7"/>
      <c r="EH11" s="7"/>
      <c r="EI11" s="12"/>
      <c r="EJ11" s="12"/>
      <c r="EK11" s="7"/>
      <c r="EL11" s="7"/>
      <c r="EM11" s="12"/>
      <c r="EN11" s="12"/>
      <c r="EO11" s="7"/>
      <c r="EP11" s="7"/>
      <c r="EQ11" s="12"/>
      <c r="ER11" s="12"/>
      <c r="ES11" s="7"/>
      <c r="ET11" s="7"/>
      <c r="EU11" s="12"/>
      <c r="EV11" s="12"/>
      <c r="EW11" s="7"/>
      <c r="EX11" s="7"/>
      <c r="EY11" s="12"/>
      <c r="EZ11" s="12"/>
      <c r="FA11" s="7"/>
      <c r="FB11" s="7"/>
      <c r="FC11" s="12"/>
      <c r="FD11" s="12"/>
      <c r="FE11" s="7"/>
      <c r="FF11" s="7"/>
      <c r="FG11" s="12"/>
      <c r="FH11" s="12"/>
      <c r="FI11" s="7"/>
      <c r="FJ11" s="7"/>
      <c r="FK11" s="12"/>
      <c r="FL11" s="12"/>
      <c r="FM11" s="7"/>
      <c r="FN11" s="7"/>
      <c r="FO11" s="12"/>
      <c r="FP11" s="12"/>
      <c r="FQ11" s="7"/>
      <c r="FR11" s="7"/>
      <c r="FS11" s="12"/>
      <c r="FT11" s="12"/>
      <c r="FU11" s="7"/>
      <c r="FV11" s="7"/>
      <c r="FW11" s="12"/>
      <c r="FX11" s="12"/>
      <c r="FY11" s="7"/>
      <c r="FZ11" s="7"/>
      <c r="GA11" s="12"/>
      <c r="GB11" s="12"/>
      <c r="GC11" s="7"/>
      <c r="GD11" s="7"/>
      <c r="GE11" s="12"/>
      <c r="GF11" s="12"/>
      <c r="GG11" s="7"/>
      <c r="GH11" s="7"/>
      <c r="GI11" s="12"/>
      <c r="GJ11" s="12"/>
      <c r="GK11" s="7"/>
      <c r="GL11" s="7"/>
      <c r="GM11" s="12"/>
      <c r="GN11" s="12"/>
      <c r="GO11" s="7"/>
      <c r="GP11" s="7"/>
      <c r="GQ11" s="12"/>
      <c r="GR11" s="12"/>
      <c r="GS11" s="7"/>
      <c r="GT11" s="7"/>
      <c r="GU11" s="12"/>
      <c r="GV11" s="12"/>
      <c r="GW11" s="7"/>
      <c r="GX11" s="7"/>
      <c r="GY11" s="12"/>
      <c r="GZ11" s="12"/>
      <c r="HA11" s="7"/>
      <c r="HB11" s="7"/>
      <c r="HC11" s="12"/>
      <c r="HD11" s="12"/>
      <c r="HE11" s="7"/>
      <c r="HF11" s="7"/>
      <c r="HG11" s="12"/>
      <c r="HH11" s="12"/>
      <c r="HI11" s="7"/>
      <c r="HJ11" s="7"/>
      <c r="HK11" s="12"/>
      <c r="HL11" s="12"/>
      <c r="HM11" s="7"/>
      <c r="HN11" s="7"/>
      <c r="HO11" s="12"/>
      <c r="HP11" s="12"/>
      <c r="HQ11" s="7"/>
      <c r="HR11" s="7"/>
      <c r="HS11" s="12"/>
      <c r="HT11" s="12"/>
      <c r="HU11" s="7"/>
      <c r="HV11" s="7"/>
      <c r="HW11" s="12"/>
      <c r="HX11" s="12"/>
      <c r="HY11" s="7"/>
      <c r="HZ11" s="7"/>
      <c r="IA11" s="12"/>
      <c r="IB11" s="12"/>
      <c r="IC11" s="7"/>
      <c r="ID11" s="7"/>
      <c r="IE11" s="12"/>
      <c r="IF11" s="12"/>
    </row>
    <row r="12" spans="1:240" s="8" customFormat="1" ht="15" customHeight="1" x14ac:dyDescent="0.2">
      <c r="A12" s="133" t="s">
        <v>9</v>
      </c>
      <c r="B12" s="133" t="s">
        <v>0</v>
      </c>
      <c r="C12" s="135" t="s">
        <v>1</v>
      </c>
      <c r="D12" s="133" t="s">
        <v>2</v>
      </c>
      <c r="E12" s="121" t="s">
        <v>50</v>
      </c>
      <c r="F12" s="121"/>
      <c r="G12" s="121" t="s">
        <v>41</v>
      </c>
    </row>
    <row r="13" spans="1:240" s="8" customFormat="1" ht="15.75" thickBot="1" x14ac:dyDescent="0.25">
      <c r="A13" s="134"/>
      <c r="B13" s="134"/>
      <c r="C13" s="136"/>
      <c r="D13" s="134"/>
      <c r="E13" s="84" t="s">
        <v>3</v>
      </c>
      <c r="F13" s="84" t="s">
        <v>5</v>
      </c>
      <c r="G13" s="132"/>
    </row>
    <row r="14" spans="1:240" s="8" customFormat="1" x14ac:dyDescent="0.2">
      <c r="A14" s="85" t="s">
        <v>56</v>
      </c>
      <c r="B14" s="137"/>
      <c r="C14" s="137"/>
      <c r="D14" s="137"/>
      <c r="E14" s="86"/>
      <c r="F14" s="86"/>
      <c r="G14" s="86"/>
    </row>
    <row r="15" spans="1:240" x14ac:dyDescent="0.2">
      <c r="A15" s="87" t="s">
        <v>10</v>
      </c>
      <c r="B15" s="88" t="s">
        <v>107</v>
      </c>
      <c r="C15" s="89"/>
      <c r="D15" s="89"/>
      <c r="E15" s="89"/>
      <c r="F15" s="89"/>
      <c r="G15" s="89"/>
    </row>
    <row r="16" spans="1:240" x14ac:dyDescent="0.2">
      <c r="A16" s="103">
        <v>1</v>
      </c>
      <c r="B16" s="104" t="s">
        <v>80</v>
      </c>
      <c r="C16" s="105"/>
      <c r="D16" s="90"/>
      <c r="E16" s="91"/>
      <c r="F16" s="91"/>
      <c r="G16" s="91"/>
    </row>
    <row r="17" spans="1:8" s="13" customFormat="1" x14ac:dyDescent="0.2">
      <c r="A17" s="106" t="s">
        <v>12</v>
      </c>
      <c r="B17" s="98" t="s">
        <v>81</v>
      </c>
      <c r="C17" s="108">
        <v>173</v>
      </c>
      <c r="D17" s="110" t="s">
        <v>54</v>
      </c>
      <c r="E17" s="116">
        <v>0</v>
      </c>
      <c r="F17" s="116">
        <v>0</v>
      </c>
      <c r="G17" s="99">
        <f t="shared" ref="G17:G41" si="0">SUM(E17,F17)*C17</f>
        <v>0</v>
      </c>
    </row>
    <row r="18" spans="1:8" s="13" customFormat="1" ht="25.5" x14ac:dyDescent="0.2">
      <c r="A18" s="106" t="s">
        <v>13</v>
      </c>
      <c r="B18" s="98" t="s">
        <v>84</v>
      </c>
      <c r="C18" s="108">
        <v>24</v>
      </c>
      <c r="D18" s="110" t="s">
        <v>54</v>
      </c>
      <c r="E18" s="116">
        <v>0</v>
      </c>
      <c r="F18" s="116">
        <v>0</v>
      </c>
      <c r="G18" s="99">
        <f t="shared" si="0"/>
        <v>0</v>
      </c>
    </row>
    <row r="19" spans="1:8" s="13" customFormat="1" ht="25.5" x14ac:dyDescent="0.2">
      <c r="A19" s="106" t="s">
        <v>57</v>
      </c>
      <c r="B19" s="98" t="s">
        <v>82</v>
      </c>
      <c r="C19" s="108">
        <v>24</v>
      </c>
      <c r="D19" s="110" t="s">
        <v>54</v>
      </c>
      <c r="E19" s="116">
        <v>0</v>
      </c>
      <c r="F19" s="116">
        <v>0</v>
      </c>
      <c r="G19" s="99">
        <f t="shared" ref="G19" si="1">SUM(E19,F19)*C19</f>
        <v>0</v>
      </c>
    </row>
    <row r="20" spans="1:8" s="13" customFormat="1" x14ac:dyDescent="0.2">
      <c r="A20" s="106" t="s">
        <v>61</v>
      </c>
      <c r="B20" s="107" t="s">
        <v>83</v>
      </c>
      <c r="C20" s="108">
        <f>6*C18+0.04*3.14*C17</f>
        <v>165.73</v>
      </c>
      <c r="D20" s="110" t="s">
        <v>93</v>
      </c>
      <c r="E20" s="116">
        <v>0</v>
      </c>
      <c r="F20" s="116">
        <v>0</v>
      </c>
      <c r="G20" s="99">
        <f t="shared" si="0"/>
        <v>0</v>
      </c>
    </row>
    <row r="21" spans="1:8" x14ac:dyDescent="0.2">
      <c r="A21" s="70">
        <v>2</v>
      </c>
      <c r="B21" s="65" t="s">
        <v>85</v>
      </c>
      <c r="C21" s="66"/>
      <c r="D21" s="67"/>
      <c r="E21" s="68"/>
      <c r="F21" s="68"/>
      <c r="G21" s="69"/>
      <c r="H21" s="117"/>
    </row>
    <row r="22" spans="1:8" s="13" customFormat="1" ht="25.5" x14ac:dyDescent="0.2">
      <c r="A22" s="71" t="s">
        <v>52</v>
      </c>
      <c r="B22" s="98" t="s">
        <v>86</v>
      </c>
      <c r="C22" s="109">
        <v>42</v>
      </c>
      <c r="D22" s="110" t="s">
        <v>73</v>
      </c>
      <c r="E22" s="116">
        <v>0</v>
      </c>
      <c r="F22" s="116" t="s">
        <v>112</v>
      </c>
      <c r="G22" s="99">
        <f t="shared" si="0"/>
        <v>0</v>
      </c>
    </row>
    <row r="23" spans="1:8" s="13" customFormat="1" ht="25.5" x14ac:dyDescent="0.2">
      <c r="A23" s="71" t="s">
        <v>53</v>
      </c>
      <c r="B23" s="98" t="s">
        <v>87</v>
      </c>
      <c r="C23" s="109">
        <v>13</v>
      </c>
      <c r="D23" s="110" t="s">
        <v>73</v>
      </c>
      <c r="E23" s="116">
        <v>0</v>
      </c>
      <c r="F23" s="116" t="s">
        <v>112</v>
      </c>
      <c r="G23" s="99">
        <f t="shared" si="0"/>
        <v>0</v>
      </c>
    </row>
    <row r="24" spans="1:8" s="13" customFormat="1" x14ac:dyDescent="0.2">
      <c r="A24" s="71" t="s">
        <v>58</v>
      </c>
      <c r="B24" s="98" t="s">
        <v>88</v>
      </c>
      <c r="C24" s="108">
        <v>6</v>
      </c>
      <c r="D24" s="110" t="s">
        <v>73</v>
      </c>
      <c r="E24" s="116">
        <v>0</v>
      </c>
      <c r="F24" s="116">
        <v>0</v>
      </c>
      <c r="G24" s="99">
        <f t="shared" si="0"/>
        <v>0</v>
      </c>
    </row>
    <row r="25" spans="1:8" s="13" customFormat="1" x14ac:dyDescent="0.2">
      <c r="A25" s="71" t="s">
        <v>59</v>
      </c>
      <c r="B25" s="98" t="s">
        <v>89</v>
      </c>
      <c r="C25" s="109">
        <v>2</v>
      </c>
      <c r="D25" s="110" t="s">
        <v>73</v>
      </c>
      <c r="E25" s="116">
        <v>0</v>
      </c>
      <c r="F25" s="116">
        <v>0</v>
      </c>
      <c r="G25" s="99">
        <f t="shared" si="0"/>
        <v>0</v>
      </c>
    </row>
    <row r="26" spans="1:8" s="13" customFormat="1" x14ac:dyDescent="0.2">
      <c r="A26" s="71" t="s">
        <v>60</v>
      </c>
      <c r="B26" s="98" t="s">
        <v>90</v>
      </c>
      <c r="C26" s="108">
        <v>15</v>
      </c>
      <c r="D26" s="110" t="s">
        <v>73</v>
      </c>
      <c r="E26" s="116">
        <v>0</v>
      </c>
      <c r="F26" s="116">
        <v>0</v>
      </c>
      <c r="G26" s="99">
        <f t="shared" si="0"/>
        <v>0</v>
      </c>
    </row>
    <row r="27" spans="1:8" s="13" customFormat="1" x14ac:dyDescent="0.2">
      <c r="A27" s="71" t="s">
        <v>74</v>
      </c>
      <c r="B27" s="98" t="s">
        <v>91</v>
      </c>
      <c r="C27" s="108">
        <v>8</v>
      </c>
      <c r="D27" s="110" t="s">
        <v>73</v>
      </c>
      <c r="E27" s="116">
        <v>0</v>
      </c>
      <c r="F27" s="116">
        <v>0</v>
      </c>
      <c r="G27" s="99">
        <f t="shared" si="0"/>
        <v>0</v>
      </c>
    </row>
    <row r="28" spans="1:8" s="13" customFormat="1" x14ac:dyDescent="0.2">
      <c r="A28" s="71" t="s">
        <v>75</v>
      </c>
      <c r="B28" s="98" t="s">
        <v>92</v>
      </c>
      <c r="C28" s="108">
        <v>6</v>
      </c>
      <c r="D28" s="110" t="s">
        <v>73</v>
      </c>
      <c r="E28" s="116">
        <v>0</v>
      </c>
      <c r="F28" s="116">
        <v>0</v>
      </c>
      <c r="G28" s="99">
        <f t="shared" si="0"/>
        <v>0</v>
      </c>
    </row>
    <row r="29" spans="1:8" s="13" customFormat="1" x14ac:dyDescent="0.2">
      <c r="A29" s="70">
        <v>3</v>
      </c>
      <c r="B29" s="111" t="s">
        <v>94</v>
      </c>
      <c r="C29" s="66"/>
      <c r="D29" s="67"/>
      <c r="E29" s="68"/>
      <c r="F29" s="68"/>
      <c r="G29" s="69"/>
      <c r="H29" s="117"/>
    </row>
    <row r="30" spans="1:8" s="13" customFormat="1" ht="25.5" x14ac:dyDescent="0.2">
      <c r="A30" s="71" t="s">
        <v>55</v>
      </c>
      <c r="B30" s="98" t="s">
        <v>95</v>
      </c>
      <c r="C30" s="108">
        <v>225</v>
      </c>
      <c r="D30" s="110" t="s">
        <v>54</v>
      </c>
      <c r="E30" s="116">
        <v>0</v>
      </c>
      <c r="F30" s="116">
        <v>0</v>
      </c>
      <c r="G30" s="99">
        <f t="shared" si="0"/>
        <v>0</v>
      </c>
    </row>
    <row r="31" spans="1:8" s="13" customFormat="1" ht="25.5" x14ac:dyDescent="0.2">
      <c r="A31" s="71" t="s">
        <v>62</v>
      </c>
      <c r="B31" s="98" t="s">
        <v>96</v>
      </c>
      <c r="C31" s="108">
        <v>675</v>
      </c>
      <c r="D31" s="110" t="s">
        <v>54</v>
      </c>
      <c r="E31" s="116">
        <v>0</v>
      </c>
      <c r="F31" s="116">
        <v>0</v>
      </c>
      <c r="G31" s="99">
        <f t="shared" si="0"/>
        <v>0</v>
      </c>
    </row>
    <row r="32" spans="1:8" s="13" customFormat="1" ht="24.75" customHeight="1" x14ac:dyDescent="0.2">
      <c r="A32" s="71" t="s">
        <v>63</v>
      </c>
      <c r="B32" s="98" t="s">
        <v>97</v>
      </c>
      <c r="C32" s="108">
        <v>4</v>
      </c>
      <c r="D32" s="110" t="s">
        <v>73</v>
      </c>
      <c r="E32" s="116">
        <v>0</v>
      </c>
      <c r="F32" s="116">
        <v>0</v>
      </c>
      <c r="G32" s="99">
        <f t="shared" si="0"/>
        <v>0</v>
      </c>
    </row>
    <row r="33" spans="1:9" s="13" customFormat="1" ht="30.75" customHeight="1" x14ac:dyDescent="0.2">
      <c r="A33" s="71" t="s">
        <v>64</v>
      </c>
      <c r="B33" s="98" t="s">
        <v>98</v>
      </c>
      <c r="C33" s="108">
        <v>16</v>
      </c>
      <c r="D33" s="110" t="s">
        <v>73</v>
      </c>
      <c r="E33" s="116">
        <v>0</v>
      </c>
      <c r="F33" s="116">
        <v>0</v>
      </c>
      <c r="G33" s="99">
        <f t="shared" si="0"/>
        <v>0</v>
      </c>
    </row>
    <row r="34" spans="1:9" s="13" customFormat="1" ht="28.5" customHeight="1" x14ac:dyDescent="0.2">
      <c r="A34" s="71" t="s">
        <v>65</v>
      </c>
      <c r="B34" s="98" t="s">
        <v>99</v>
      </c>
      <c r="C34" s="108">
        <v>12</v>
      </c>
      <c r="D34" s="110" t="s">
        <v>73</v>
      </c>
      <c r="E34" s="116">
        <v>0</v>
      </c>
      <c r="F34" s="116">
        <v>0</v>
      </c>
      <c r="G34" s="99">
        <f t="shared" si="0"/>
        <v>0</v>
      </c>
    </row>
    <row r="35" spans="1:9" s="13" customFormat="1" ht="30.75" customHeight="1" x14ac:dyDescent="0.2">
      <c r="A35" s="71" t="s">
        <v>66</v>
      </c>
      <c r="B35" s="98" t="s">
        <v>100</v>
      </c>
      <c r="C35" s="108">
        <v>3</v>
      </c>
      <c r="D35" s="110" t="s">
        <v>73</v>
      </c>
      <c r="E35" s="116">
        <v>0</v>
      </c>
      <c r="F35" s="116">
        <v>0</v>
      </c>
      <c r="G35" s="99">
        <f t="shared" si="0"/>
        <v>0</v>
      </c>
    </row>
    <row r="36" spans="1:9" s="13" customFormat="1" ht="25.5" x14ac:dyDescent="0.2">
      <c r="A36" s="71" t="s">
        <v>67</v>
      </c>
      <c r="B36" s="98" t="s">
        <v>101</v>
      </c>
      <c r="C36" s="108">
        <v>2</v>
      </c>
      <c r="D36" s="110" t="s">
        <v>73</v>
      </c>
      <c r="E36" s="116">
        <v>0</v>
      </c>
      <c r="F36" s="116">
        <v>0</v>
      </c>
      <c r="G36" s="99">
        <f t="shared" si="0"/>
        <v>0</v>
      </c>
    </row>
    <row r="37" spans="1:9" s="13" customFormat="1" x14ac:dyDescent="0.2">
      <c r="A37" s="71" t="s">
        <v>68</v>
      </c>
      <c r="B37" s="98" t="s">
        <v>102</v>
      </c>
      <c r="C37" s="108">
        <v>6</v>
      </c>
      <c r="D37" s="110" t="s">
        <v>73</v>
      </c>
      <c r="E37" s="116">
        <v>0</v>
      </c>
      <c r="F37" s="116">
        <v>0</v>
      </c>
      <c r="G37" s="99">
        <f t="shared" si="0"/>
        <v>0</v>
      </c>
    </row>
    <row r="38" spans="1:9" s="13" customFormat="1" x14ac:dyDescent="0.2">
      <c r="A38" s="71" t="s">
        <v>69</v>
      </c>
      <c r="B38" s="98" t="s">
        <v>103</v>
      </c>
      <c r="C38" s="108">
        <v>15</v>
      </c>
      <c r="D38" s="110" t="s">
        <v>73</v>
      </c>
      <c r="E38" s="116">
        <v>0</v>
      </c>
      <c r="F38" s="116">
        <v>0</v>
      </c>
      <c r="G38" s="99">
        <f t="shared" si="0"/>
        <v>0</v>
      </c>
    </row>
    <row r="39" spans="1:9" s="13" customFormat="1" ht="22.5" customHeight="1" x14ac:dyDescent="0.2">
      <c r="A39" s="71" t="s">
        <v>70</v>
      </c>
      <c r="B39" s="98" t="s">
        <v>104</v>
      </c>
      <c r="C39" s="108">
        <v>1</v>
      </c>
      <c r="D39" s="110" t="s">
        <v>73</v>
      </c>
      <c r="E39" s="116">
        <v>0</v>
      </c>
      <c r="F39" s="116">
        <v>0</v>
      </c>
      <c r="G39" s="99">
        <f t="shared" si="0"/>
        <v>0</v>
      </c>
    </row>
    <row r="40" spans="1:9" s="13" customFormat="1" x14ac:dyDescent="0.2">
      <c r="A40" s="71" t="s">
        <v>71</v>
      </c>
      <c r="B40" s="98" t="s">
        <v>105</v>
      </c>
      <c r="C40" s="108">
        <v>12</v>
      </c>
      <c r="D40" s="110" t="s">
        <v>73</v>
      </c>
      <c r="E40" s="116">
        <v>0</v>
      </c>
      <c r="F40" s="116">
        <v>0</v>
      </c>
      <c r="G40" s="99">
        <f t="shared" si="0"/>
        <v>0</v>
      </c>
    </row>
    <row r="41" spans="1:9" s="13" customFormat="1" x14ac:dyDescent="0.2">
      <c r="A41" s="71" t="s">
        <v>72</v>
      </c>
      <c r="B41" s="98" t="s">
        <v>106</v>
      </c>
      <c r="C41" s="108">
        <v>11</v>
      </c>
      <c r="D41" s="110" t="s">
        <v>73</v>
      </c>
      <c r="E41" s="116">
        <v>0</v>
      </c>
      <c r="F41" s="116">
        <v>0</v>
      </c>
      <c r="G41" s="99">
        <f t="shared" si="0"/>
        <v>0</v>
      </c>
      <c r="H41" s="117"/>
      <c r="I41" s="118"/>
    </row>
    <row r="42" spans="1:9" x14ac:dyDescent="0.2">
      <c r="A42" s="70">
        <v>4</v>
      </c>
      <c r="B42" s="100" t="s">
        <v>108</v>
      </c>
      <c r="C42" s="66"/>
      <c r="D42" s="67"/>
      <c r="E42" s="69"/>
      <c r="F42" s="69"/>
      <c r="G42" s="99"/>
    </row>
    <row r="43" spans="1:9" x14ac:dyDescent="0.2">
      <c r="A43" s="70"/>
      <c r="B43" s="101" t="s">
        <v>109</v>
      </c>
      <c r="C43" s="66">
        <v>1</v>
      </c>
      <c r="D43" s="102" t="s">
        <v>54</v>
      </c>
      <c r="E43" s="69" t="s">
        <v>112</v>
      </c>
      <c r="F43" s="119">
        <v>0</v>
      </c>
      <c r="G43" s="99">
        <f t="shared" ref="G43" si="2">SUM(E43,F43)*C43</f>
        <v>0</v>
      </c>
    </row>
    <row r="44" spans="1:9" x14ac:dyDescent="0.2">
      <c r="A44" s="70"/>
      <c r="B44" s="101" t="s">
        <v>110</v>
      </c>
      <c r="C44" s="66">
        <v>15</v>
      </c>
      <c r="D44" s="102" t="s">
        <v>111</v>
      </c>
      <c r="E44" s="69" t="s">
        <v>112</v>
      </c>
      <c r="F44" s="119">
        <v>0</v>
      </c>
      <c r="G44" s="99">
        <f>SUM(E44,F44)*C44</f>
        <v>0</v>
      </c>
    </row>
    <row r="45" spans="1:9" ht="15.75" thickBot="1" x14ac:dyDescent="0.25">
      <c r="A45" s="72"/>
      <c r="B45" s="130" t="s">
        <v>19</v>
      </c>
      <c r="C45" s="130"/>
      <c r="D45" s="130"/>
      <c r="E45" s="112">
        <f>SUMPRODUCT(E17:E44,$C17:$C44)</f>
        <v>0</v>
      </c>
      <c r="F45" s="112">
        <f>SUMPRODUCT(F17:F44,$C17:$C44)</f>
        <v>0</v>
      </c>
      <c r="G45" s="113">
        <f>SUM(G17:G44)</f>
        <v>0</v>
      </c>
      <c r="H45" s="117"/>
    </row>
    <row r="46" spans="1:9" ht="15.75" thickBot="1" x14ac:dyDescent="0.25">
      <c r="A46" s="92"/>
      <c r="B46" s="125" t="s">
        <v>51</v>
      </c>
      <c r="C46" s="125"/>
      <c r="D46" s="125"/>
      <c r="E46" s="114">
        <f>TRUNC(E45*(1+$G$4),2)</f>
        <v>0</v>
      </c>
      <c r="F46" s="114">
        <f>TRUNC(F45*(1+$G$4),2)</f>
        <v>0</v>
      </c>
      <c r="G46" s="115">
        <f>TRUNC(G45*(1+$G$4),2)</f>
        <v>0</v>
      </c>
    </row>
    <row r="47" spans="1:9" x14ac:dyDescent="0.2">
      <c r="A47" s="93"/>
      <c r="B47" s="94"/>
      <c r="C47" s="95"/>
      <c r="D47" s="96"/>
      <c r="E47" s="97"/>
      <c r="F47" s="97"/>
      <c r="G47" s="97"/>
      <c r="H47" s="117"/>
    </row>
  </sheetData>
  <sheetProtection password="F6F2" sheet="1" selectLockedCells="1"/>
  <protectedRanges>
    <protectedRange sqref="E42:F42" name="Intervalo1_1"/>
  </protectedRanges>
  <sortState ref="B650:G656">
    <sortCondition ref="B650"/>
  </sortState>
  <mergeCells count="23">
    <mergeCell ref="B46:D46"/>
    <mergeCell ref="E3:F3"/>
    <mergeCell ref="E4:F4"/>
    <mergeCell ref="E5:F5"/>
    <mergeCell ref="D9:E9"/>
    <mergeCell ref="D10:G10"/>
    <mergeCell ref="B45:D45"/>
    <mergeCell ref="A11:G11"/>
    <mergeCell ref="G12:G13"/>
    <mergeCell ref="B12:B13"/>
    <mergeCell ref="D12:D13"/>
    <mergeCell ref="A8:G8"/>
    <mergeCell ref="C12:C13"/>
    <mergeCell ref="A12:A13"/>
    <mergeCell ref="B14:D14"/>
    <mergeCell ref="A1:G2"/>
    <mergeCell ref="E12:F12"/>
    <mergeCell ref="A3:D3"/>
    <mergeCell ref="A4:D4"/>
    <mergeCell ref="A5:D5"/>
    <mergeCell ref="A6:D6"/>
    <mergeCell ref="A7:D7"/>
    <mergeCell ref="E6:F6"/>
  </mergeCells>
  <conditionalFormatting sqref="F16 B16 G17:G18 G20 A17:A20 G42:G44">
    <cfRule type="containsText" dxfId="44" priority="2309" stopIfTrue="1" operator="containsText" text="x,xx">
      <formula>NOT(ISERROR(SEARCH("x,xx",A16)))</formula>
    </cfRule>
  </conditionalFormatting>
  <conditionalFormatting sqref="B46">
    <cfRule type="containsText" dxfId="43" priority="2282" stopIfTrue="1" operator="containsText" text="x,xx">
      <formula>NOT(ISERROR(SEARCH("x,xx",B46)))</formula>
    </cfRule>
  </conditionalFormatting>
  <conditionalFormatting sqref="F21 B21">
    <cfRule type="containsText" dxfId="42" priority="1937" stopIfTrue="1" operator="containsText" text="x,xx">
      <formula>NOT(ISERROR(SEARCH("x,xx",B21)))</formula>
    </cfRule>
  </conditionalFormatting>
  <conditionalFormatting sqref="F29">
    <cfRule type="containsText" dxfId="41" priority="1935" stopIfTrue="1" operator="containsText" text="x,xx">
      <formula>NOT(ISERROR(SEARCH("x,xx",F29)))</formula>
    </cfRule>
  </conditionalFormatting>
  <conditionalFormatting sqref="B45">
    <cfRule type="containsText" dxfId="40" priority="1888" stopIfTrue="1" operator="containsText" text="x,xx">
      <formula>NOT(ISERROR(SEARCH("x,xx",B45)))</formula>
    </cfRule>
  </conditionalFormatting>
  <conditionalFormatting sqref="A15:G15">
    <cfRule type="containsText" dxfId="39" priority="1879" stopIfTrue="1" operator="containsText" text="x,xx">
      <formula>NOT(ISERROR(SEARCH("x,xx",A15)))</formula>
    </cfRule>
  </conditionalFormatting>
  <conditionalFormatting sqref="F14:G14">
    <cfRule type="containsText" dxfId="38" priority="1834" stopIfTrue="1" operator="containsText" text="x,xx">
      <formula>NOT(ISERROR(SEARCH("x,xx",F14)))</formula>
    </cfRule>
  </conditionalFormatting>
  <conditionalFormatting sqref="B14">
    <cfRule type="containsText" dxfId="37" priority="1835" stopIfTrue="1" operator="containsText" text="x,xx">
      <formula>NOT(ISERROR(SEARCH("x,xx",B14)))</formula>
    </cfRule>
  </conditionalFormatting>
  <conditionalFormatting sqref="G30:G41">
    <cfRule type="containsText" dxfId="36" priority="1356" stopIfTrue="1" operator="containsText" text="x,xx">
      <formula>NOT(ISERROR(SEARCH("x,xx",G30)))</formula>
    </cfRule>
  </conditionalFormatting>
  <conditionalFormatting sqref="G22:G28">
    <cfRule type="containsText" dxfId="35" priority="1357" stopIfTrue="1" operator="containsText" text="x,xx">
      <formula>NOT(ISERROR(SEARCH("x,xx",G22)))</formula>
    </cfRule>
  </conditionalFormatting>
  <conditionalFormatting sqref="G19">
    <cfRule type="containsText" dxfId="34" priority="95" stopIfTrue="1" operator="containsText" text="x,xx">
      <formula>NOT(ISERROR(SEARCH("x,xx",G19)))</formula>
    </cfRule>
  </conditionalFormatting>
  <conditionalFormatting sqref="D39">
    <cfRule type="containsText" dxfId="33" priority="29" stopIfTrue="1" operator="containsText" text="x,xx">
      <formula>NOT(ISERROR(SEARCH("x,xx",D39)))</formula>
    </cfRule>
  </conditionalFormatting>
  <conditionalFormatting sqref="D40">
    <cfRule type="containsText" dxfId="32" priority="27" stopIfTrue="1" operator="containsText" text="x,xx">
      <formula>NOT(ISERROR(SEARCH("x,xx",D40)))</formula>
    </cfRule>
  </conditionalFormatting>
  <conditionalFormatting sqref="C28 C22:D22 C24:D25">
    <cfRule type="containsText" dxfId="31" priority="44" stopIfTrue="1" operator="containsText" text="x,xx">
      <formula>NOT(ISERROR(SEARCH("x,xx",C22)))</formula>
    </cfRule>
  </conditionalFormatting>
  <conditionalFormatting sqref="C27">
    <cfRule type="containsText" dxfId="30" priority="43" stopIfTrue="1" operator="containsText" text="x,xx">
      <formula>NOT(ISERROR(SEARCH("x,xx",C27)))</formula>
    </cfRule>
  </conditionalFormatting>
  <conditionalFormatting sqref="C26">
    <cfRule type="containsText" dxfId="29" priority="42" stopIfTrue="1" operator="containsText" text="x,xx">
      <formula>NOT(ISERROR(SEARCH("x,xx",C26)))</formula>
    </cfRule>
  </conditionalFormatting>
  <conditionalFormatting sqref="C23">
    <cfRule type="containsText" dxfId="28" priority="41" stopIfTrue="1" operator="containsText" text="x,xx">
      <formula>NOT(ISERROR(SEARCH("x,xx",C23)))</formula>
    </cfRule>
  </conditionalFormatting>
  <conditionalFormatting sqref="D23">
    <cfRule type="containsText" dxfId="27" priority="40" stopIfTrue="1" operator="containsText" text="x,xx">
      <formula>NOT(ISERROR(SEARCH("x,xx",D23)))</formula>
    </cfRule>
  </conditionalFormatting>
  <conditionalFormatting sqref="D26">
    <cfRule type="containsText" dxfId="26" priority="39" stopIfTrue="1" operator="containsText" text="x,xx">
      <formula>NOT(ISERROR(SEARCH("x,xx",D26)))</formula>
    </cfRule>
  </conditionalFormatting>
  <conditionalFormatting sqref="D27">
    <cfRule type="containsText" dxfId="25" priority="38" stopIfTrue="1" operator="containsText" text="x,xx">
      <formula>NOT(ISERROR(SEARCH("x,xx",D27)))</formula>
    </cfRule>
  </conditionalFormatting>
  <conditionalFormatting sqref="D28">
    <cfRule type="containsText" dxfId="24" priority="37" stopIfTrue="1" operator="containsText" text="x,xx">
      <formula>NOT(ISERROR(SEARCH("x,xx",D28)))</formula>
    </cfRule>
  </conditionalFormatting>
  <conditionalFormatting sqref="C17:D18 D20">
    <cfRule type="containsText" dxfId="23" priority="36" stopIfTrue="1" operator="containsText" text="x,xx">
      <formula>NOT(ISERROR(SEARCH("x,xx",C17)))</formula>
    </cfRule>
  </conditionalFormatting>
  <conditionalFormatting sqref="C19:D19">
    <cfRule type="containsText" dxfId="22" priority="35" stopIfTrue="1" operator="containsText" text="x,xx">
      <formula>NOT(ISERROR(SEARCH("x,xx",C19)))</formula>
    </cfRule>
  </conditionalFormatting>
  <conditionalFormatting sqref="C20">
    <cfRule type="containsText" dxfId="21" priority="34" stopIfTrue="1" operator="containsText" text="x,xx">
      <formula>NOT(ISERROR(SEARCH("x,xx",C20)))</formula>
    </cfRule>
  </conditionalFormatting>
  <conditionalFormatting sqref="D32:D38 D41">
    <cfRule type="containsText" dxfId="20" priority="32" stopIfTrue="1" operator="containsText" text="x,xx">
      <formula>NOT(ISERROR(SEARCH("x,xx",D32)))</formula>
    </cfRule>
  </conditionalFormatting>
  <conditionalFormatting sqref="D30:D31">
    <cfRule type="containsText" dxfId="19" priority="31" stopIfTrue="1" operator="containsText" text="x,xx">
      <formula>NOT(ISERROR(SEARCH("x,xx",D30)))</formula>
    </cfRule>
  </conditionalFormatting>
  <conditionalFormatting sqref="B44">
    <cfRule type="expression" dxfId="18" priority="26" stopIfTrue="1">
      <formula>IF(#REF!="Superior ao do BB",1,0)</formula>
    </cfRule>
  </conditionalFormatting>
  <conditionalFormatting sqref="E17:F18 E20:F20">
    <cfRule type="containsText" dxfId="17" priority="25" stopIfTrue="1" operator="containsText" text="x,xx">
      <formula>NOT(ISERROR(SEARCH("x,xx",E17)))</formula>
    </cfRule>
  </conditionalFormatting>
  <conditionalFormatting sqref="E19:F19">
    <cfRule type="containsText" dxfId="16" priority="24" stopIfTrue="1" operator="containsText" text="x,xx">
      <formula>NOT(ISERROR(SEARCH("x,xx",E19)))</formula>
    </cfRule>
  </conditionalFormatting>
  <conditionalFormatting sqref="E25:F25 F22 E28:F28 F24">
    <cfRule type="containsText" dxfId="15" priority="23" stopIfTrue="1" operator="containsText" text="x,xx">
      <formula>NOT(ISERROR(SEARCH("x,xx",E22)))</formula>
    </cfRule>
  </conditionalFormatting>
  <conditionalFormatting sqref="E24">
    <cfRule type="containsText" dxfId="14" priority="22" stopIfTrue="1" operator="containsText" text="x,xx">
      <formula>NOT(ISERROR(SEARCH("x,xx",E24)))</formula>
    </cfRule>
  </conditionalFormatting>
  <conditionalFormatting sqref="E22">
    <cfRule type="containsText" dxfId="13" priority="21" stopIfTrue="1" operator="containsText" text="x,xx">
      <formula>NOT(ISERROR(SEARCH("x,xx",E22)))</formula>
    </cfRule>
  </conditionalFormatting>
  <conditionalFormatting sqref="E27:F27">
    <cfRule type="containsText" dxfId="12" priority="20" stopIfTrue="1" operator="containsText" text="x,xx">
      <formula>NOT(ISERROR(SEARCH("x,xx",E27)))</formula>
    </cfRule>
  </conditionalFormatting>
  <conditionalFormatting sqref="E26:F26">
    <cfRule type="containsText" dxfId="11" priority="19" stopIfTrue="1" operator="containsText" text="x,xx">
      <formula>NOT(ISERROR(SEARCH("x,xx",E26)))</formula>
    </cfRule>
  </conditionalFormatting>
  <conditionalFormatting sqref="F23">
    <cfRule type="containsText" dxfId="10" priority="18" stopIfTrue="1" operator="containsText" text="x,xx">
      <formula>NOT(ISERROR(SEARCH("x,xx",F23)))</formula>
    </cfRule>
  </conditionalFormatting>
  <conditionalFormatting sqref="E23">
    <cfRule type="containsText" dxfId="9" priority="17" stopIfTrue="1" operator="containsText" text="x,xx">
      <formula>NOT(ISERROR(SEARCH("x,xx",E23)))</formula>
    </cfRule>
  </conditionalFormatting>
  <conditionalFormatting sqref="B43">
    <cfRule type="expression" dxfId="8" priority="12" stopIfTrue="1">
      <formula>IF(#REF!="Superior ao do BB",1,0)</formula>
    </cfRule>
  </conditionalFormatting>
  <conditionalFormatting sqref="E30:F36">
    <cfRule type="containsText" dxfId="7" priority="11" stopIfTrue="1" operator="containsText" text="x,xx">
      <formula>NOT(ISERROR(SEARCH("x,xx",E30)))</formula>
    </cfRule>
  </conditionalFormatting>
  <conditionalFormatting sqref="C30:C38 C41">
    <cfRule type="containsText" dxfId="6" priority="7" stopIfTrue="1" operator="containsText" text="x,xx">
      <formula>NOT(ISERROR(SEARCH("x,xx",C30)))</formula>
    </cfRule>
  </conditionalFormatting>
  <conditionalFormatting sqref="C39">
    <cfRule type="containsText" dxfId="5" priority="6" stopIfTrue="1" operator="containsText" text="x,xx">
      <formula>NOT(ISERROR(SEARCH("x,xx",C39)))</formula>
    </cfRule>
  </conditionalFormatting>
  <conditionalFormatting sqref="C40">
    <cfRule type="containsText" dxfId="4" priority="5" stopIfTrue="1" operator="containsText" text="x,xx">
      <formula>NOT(ISERROR(SEARCH("x,xx",C40)))</formula>
    </cfRule>
  </conditionalFormatting>
  <conditionalFormatting sqref="E41:F41 E37:F38">
    <cfRule type="containsText" dxfId="3" priority="4" stopIfTrue="1" operator="containsText" text="x,xx">
      <formula>NOT(ISERROR(SEARCH("x,xx",E37)))</formula>
    </cfRule>
  </conditionalFormatting>
  <conditionalFormatting sqref="E39">
    <cfRule type="containsText" dxfId="2" priority="3" stopIfTrue="1" operator="containsText" text="x,xx">
      <formula>NOT(ISERROR(SEARCH("x,xx",E39)))</formula>
    </cfRule>
  </conditionalFormatting>
  <conditionalFormatting sqref="E40:F40">
    <cfRule type="containsText" dxfId="1" priority="2" stopIfTrue="1" operator="containsText" text="x,xx">
      <formula>NOT(ISERROR(SEARCH("x,xx",E40)))</formula>
    </cfRule>
  </conditionalFormatting>
  <conditionalFormatting sqref="F39">
    <cfRule type="containsText" dxfId="0" priority="1" stopIfTrue="1" operator="containsText" text="x,xx">
      <formula>NOT(ISERROR(SEARCH("x,xx",F39)))</formula>
    </cfRule>
  </conditionalFormatting>
  <printOptions horizontalCentered="1"/>
  <pageMargins left="0.39370078740157483" right="0.39370078740157483" top="0.98425196850393704" bottom="0.47244094488188981" header="0.31496062992125984" footer="0.31496062992125984"/>
  <pageSetup paperSize="9" scale="89" fitToHeight="0" orientation="landscape" r:id="rId1"/>
  <headerFooter>
    <oddHeader>&amp;L
&amp;G&amp;C&amp;"-,Negrito"&amp;11&amp;K03+000
BANCO DO ESTADO DO RIO GRANDE DO SUL S.A.
UNIDADE DE ENGENHARIA</oddHeader>
    <oddFooter>&amp;R&amp;"-,Regular"&amp;9&amp;K03+000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PageLayoutView="85" workbookViewId="0">
      <selection activeCell="D7" sqref="D7"/>
    </sheetView>
  </sheetViews>
  <sheetFormatPr defaultColWidth="8.85546875" defaultRowHeight="12.75" x14ac:dyDescent="0.2"/>
  <cols>
    <col min="1" max="1" width="10.28515625" style="20" customWidth="1"/>
    <col min="2" max="2" width="6.28515625" style="20" customWidth="1"/>
    <col min="3" max="3" width="43.5703125" style="20" customWidth="1"/>
    <col min="4" max="4" width="11.140625" style="20" customWidth="1"/>
    <col min="5" max="6" width="8.85546875" style="20"/>
    <col min="7" max="7" width="31.42578125" style="20" customWidth="1"/>
    <col min="8" max="8" width="8.85546875" style="20"/>
    <col min="9" max="9" width="10.28515625" style="20" customWidth="1"/>
    <col min="10" max="16384" width="8.85546875" style="20"/>
  </cols>
  <sheetData>
    <row r="1" spans="1:8" x14ac:dyDescent="0.2">
      <c r="A1" s="19"/>
      <c r="B1" s="19"/>
      <c r="C1" s="19"/>
      <c r="D1" s="19"/>
      <c r="E1" s="1"/>
    </row>
    <row r="2" spans="1:8" x14ac:dyDescent="0.2">
      <c r="A2" s="19"/>
      <c r="B2" s="19"/>
      <c r="C2" s="19"/>
      <c r="D2" s="19"/>
      <c r="E2" s="1"/>
    </row>
    <row r="3" spans="1:8" x14ac:dyDescent="0.2">
      <c r="A3" s="19"/>
      <c r="B3" s="19"/>
      <c r="C3" s="19"/>
      <c r="D3" s="19"/>
      <c r="E3" s="1"/>
    </row>
    <row r="4" spans="1:8" ht="12.75" customHeight="1" x14ac:dyDescent="0.2">
      <c r="A4" s="21"/>
      <c r="B4" s="138" t="s">
        <v>45</v>
      </c>
      <c r="C4" s="138"/>
      <c r="D4" s="138"/>
      <c r="E4" s="1"/>
    </row>
    <row r="5" spans="1:8" s="24" customFormat="1" ht="13.5" thickBot="1" x14ac:dyDescent="0.25">
      <c r="A5" s="23"/>
      <c r="B5" s="23"/>
      <c r="C5" s="23"/>
      <c r="D5" s="23"/>
      <c r="E5" s="23"/>
    </row>
    <row r="6" spans="1:8" ht="15" x14ac:dyDescent="0.2">
      <c r="A6" s="2"/>
      <c r="B6" s="61"/>
      <c r="C6" s="62" t="s">
        <v>20</v>
      </c>
      <c r="D6" s="62"/>
      <c r="E6" s="2"/>
      <c r="F6" s="139" t="s">
        <v>44</v>
      </c>
      <c r="G6" s="139"/>
      <c r="H6" s="139"/>
    </row>
    <row r="7" spans="1:8" ht="15" x14ac:dyDescent="0.2">
      <c r="A7" s="1"/>
      <c r="B7" s="43">
        <v>1</v>
      </c>
      <c r="C7" s="47" t="s">
        <v>21</v>
      </c>
      <c r="D7" s="48">
        <v>3.5000000000000003E-2</v>
      </c>
      <c r="E7" s="1"/>
      <c r="F7" s="29" t="s">
        <v>35</v>
      </c>
      <c r="G7" s="29"/>
      <c r="H7" s="29"/>
    </row>
    <row r="8" spans="1:8" ht="15" x14ac:dyDescent="0.2">
      <c r="A8" s="1"/>
      <c r="B8" s="43">
        <v>2</v>
      </c>
      <c r="C8" s="47" t="s">
        <v>22</v>
      </c>
      <c r="D8" s="48">
        <v>8.9999999999999993E-3</v>
      </c>
      <c r="E8" s="1"/>
      <c r="F8" s="29" t="s">
        <v>36</v>
      </c>
      <c r="G8" s="29"/>
      <c r="H8" s="29"/>
    </row>
    <row r="9" spans="1:8" ht="15" x14ac:dyDescent="0.2">
      <c r="A9" s="1"/>
      <c r="B9" s="55">
        <v>3</v>
      </c>
      <c r="C9" s="59" t="s">
        <v>23</v>
      </c>
      <c r="D9" s="60">
        <v>1.26E-2</v>
      </c>
      <c r="E9" s="1"/>
      <c r="F9" s="29" t="s">
        <v>37</v>
      </c>
      <c r="G9" s="29"/>
      <c r="H9" s="29"/>
    </row>
    <row r="10" spans="1:8" ht="15" x14ac:dyDescent="0.2">
      <c r="A10" s="1"/>
      <c r="B10" s="43"/>
      <c r="C10" s="47"/>
      <c r="D10" s="63"/>
      <c r="E10" s="1"/>
      <c r="F10" s="29" t="s">
        <v>38</v>
      </c>
      <c r="G10" s="29"/>
      <c r="H10" s="29"/>
    </row>
    <row r="11" spans="1:8" ht="15" x14ac:dyDescent="0.2">
      <c r="A11" s="1"/>
      <c r="B11" s="49">
        <v>4</v>
      </c>
      <c r="C11" s="50" t="s">
        <v>24</v>
      </c>
      <c r="D11" s="51">
        <v>7.0000000000000007E-2</v>
      </c>
      <c r="E11" s="1"/>
      <c r="F11" s="29" t="s">
        <v>39</v>
      </c>
      <c r="G11" s="29"/>
      <c r="H11" s="29"/>
    </row>
    <row r="12" spans="1:8" ht="15" x14ac:dyDescent="0.2">
      <c r="A12" s="1"/>
      <c r="B12" s="46"/>
      <c r="C12" s="47"/>
      <c r="D12" s="63"/>
      <c r="E12" s="1"/>
      <c r="F12" s="30" t="s">
        <v>40</v>
      </c>
      <c r="G12" s="30"/>
      <c r="H12" s="30"/>
    </row>
    <row r="13" spans="1:8" x14ac:dyDescent="0.2">
      <c r="A13" s="1"/>
      <c r="B13" s="40">
        <v>5</v>
      </c>
      <c r="C13" s="41" t="s">
        <v>25</v>
      </c>
      <c r="D13" s="58">
        <f>SUM(D14:D17)</f>
        <v>8.6499999999999994E-2</v>
      </c>
      <c r="E13" s="1"/>
      <c r="F13" s="31"/>
      <c r="G13" s="31"/>
      <c r="H13" s="31"/>
    </row>
    <row r="14" spans="1:8" ht="13.9" customHeight="1" x14ac:dyDescent="0.2">
      <c r="A14" s="1"/>
      <c r="B14" s="52" t="s">
        <v>26</v>
      </c>
      <c r="C14" s="53" t="s">
        <v>27</v>
      </c>
      <c r="D14" s="54">
        <v>0.03</v>
      </c>
      <c r="E14" s="1"/>
      <c r="F14" s="32"/>
      <c r="G14" s="25"/>
      <c r="H14" s="25"/>
    </row>
    <row r="15" spans="1:8" x14ac:dyDescent="0.2">
      <c r="A15" s="1"/>
      <c r="B15" s="43" t="s">
        <v>28</v>
      </c>
      <c r="C15" s="44" t="s">
        <v>29</v>
      </c>
      <c r="D15" s="45">
        <v>6.4999999999999997E-3</v>
      </c>
      <c r="E15" s="1"/>
      <c r="F15" s="25"/>
      <c r="G15" s="25"/>
      <c r="H15" s="25"/>
    </row>
    <row r="16" spans="1:8" x14ac:dyDescent="0.2">
      <c r="A16" s="1"/>
      <c r="B16" s="43" t="s">
        <v>30</v>
      </c>
      <c r="C16" s="44" t="s">
        <v>31</v>
      </c>
      <c r="D16" s="45">
        <v>0.03</v>
      </c>
      <c r="E16" s="1"/>
      <c r="F16" s="25"/>
      <c r="G16" s="25"/>
      <c r="H16" s="25"/>
    </row>
    <row r="17" spans="1:10" x14ac:dyDescent="0.2">
      <c r="A17" s="1"/>
      <c r="B17" s="55" t="s">
        <v>32</v>
      </c>
      <c r="C17" s="56" t="s">
        <v>33</v>
      </c>
      <c r="D17" s="57">
        <v>0.02</v>
      </c>
      <c r="E17" s="1"/>
      <c r="F17" s="140"/>
      <c r="G17" s="140"/>
      <c r="H17" s="140"/>
    </row>
    <row r="18" spans="1:10" ht="13.9" customHeight="1" x14ac:dyDescent="0.2">
      <c r="A18" s="1"/>
      <c r="B18" s="43"/>
      <c r="C18" s="44"/>
      <c r="D18" s="64"/>
      <c r="E18" s="1"/>
      <c r="F18" s="139" t="s">
        <v>47</v>
      </c>
      <c r="G18" s="139"/>
      <c r="H18" s="139"/>
    </row>
    <row r="19" spans="1:10" x14ac:dyDescent="0.2">
      <c r="A19" s="3"/>
      <c r="B19" s="40">
        <v>6</v>
      </c>
      <c r="C19" s="41" t="s">
        <v>34</v>
      </c>
      <c r="D19" s="42">
        <v>0.01</v>
      </c>
      <c r="E19" s="3"/>
      <c r="F19" s="141" t="s">
        <v>46</v>
      </c>
      <c r="G19" s="141"/>
      <c r="H19" s="141"/>
    </row>
    <row r="20" spans="1:10" x14ac:dyDescent="0.2">
      <c r="A20" s="3"/>
      <c r="B20" s="144"/>
      <c r="C20" s="144"/>
      <c r="D20" s="144"/>
      <c r="E20" s="4"/>
      <c r="F20" s="142"/>
      <c r="G20" s="142"/>
      <c r="H20" s="142"/>
    </row>
    <row r="21" spans="1:10" ht="13.5" thickBot="1" x14ac:dyDescent="0.25">
      <c r="A21" s="3"/>
      <c r="B21" s="37"/>
      <c r="C21" s="38" t="s">
        <v>42</v>
      </c>
      <c r="D21" s="39">
        <f>(((1+D7+D8+D9)*(1+D19)*(1+D11)/(1-D13))-1)</f>
        <v>0.25</v>
      </c>
      <c r="E21" s="4"/>
      <c r="F21" s="142"/>
      <c r="G21" s="142"/>
      <c r="H21" s="142"/>
    </row>
    <row r="22" spans="1:10" x14ac:dyDescent="0.2">
      <c r="A22" s="3"/>
      <c r="D22" s="22"/>
      <c r="E22" s="5"/>
      <c r="F22" s="142"/>
      <c r="G22" s="142"/>
      <c r="H22" s="142"/>
    </row>
    <row r="23" spans="1:10" ht="13.5" thickBot="1" x14ac:dyDescent="0.25">
      <c r="A23" s="3"/>
      <c r="B23" s="36" t="s">
        <v>43</v>
      </c>
      <c r="C23" s="32"/>
      <c r="D23" s="22"/>
      <c r="E23" s="5"/>
      <c r="F23" s="142"/>
      <c r="G23" s="142"/>
      <c r="H23" s="142"/>
    </row>
    <row r="24" spans="1:10" x14ac:dyDescent="0.2">
      <c r="A24" s="3"/>
      <c r="B24" s="145" t="s">
        <v>49</v>
      </c>
      <c r="C24" s="145"/>
      <c r="D24" s="145"/>
      <c r="E24" s="5"/>
      <c r="F24" s="142"/>
      <c r="G24" s="142"/>
      <c r="H24" s="142"/>
    </row>
    <row r="25" spans="1:10" ht="13.5" thickBot="1" x14ac:dyDescent="0.25">
      <c r="B25" s="146" t="s">
        <v>48</v>
      </c>
      <c r="C25" s="146"/>
      <c r="D25" s="146"/>
      <c r="F25" s="143"/>
      <c r="G25" s="143"/>
      <c r="H25" s="143"/>
    </row>
    <row r="27" spans="1:10" x14ac:dyDescent="0.2">
      <c r="A27" s="32"/>
      <c r="B27" s="32"/>
      <c r="C27" s="32"/>
      <c r="D27" s="32"/>
      <c r="E27" s="35"/>
      <c r="F27" s="35"/>
      <c r="G27" s="35"/>
      <c r="H27" s="35"/>
      <c r="I27" s="35"/>
      <c r="J27" s="25"/>
    </row>
    <row r="28" spans="1:10" x14ac:dyDescent="0.2">
      <c r="A28" s="32"/>
      <c r="B28" s="32"/>
      <c r="C28" s="32"/>
      <c r="D28" s="32"/>
      <c r="E28" s="32"/>
      <c r="F28" s="32"/>
      <c r="G28" s="32"/>
      <c r="H28" s="32"/>
      <c r="I28" s="32"/>
    </row>
    <row r="29" spans="1:10" ht="14.45" customHeight="1" x14ac:dyDescent="0.2">
      <c r="B29" s="32"/>
      <c r="C29" s="32"/>
      <c r="D29" s="32"/>
      <c r="E29" s="26"/>
      <c r="F29" s="32"/>
      <c r="G29" s="32"/>
      <c r="H29" s="32"/>
    </row>
    <row r="30" spans="1:10" ht="15" x14ac:dyDescent="0.2">
      <c r="B30" s="32"/>
      <c r="C30" s="32"/>
      <c r="D30" s="32"/>
      <c r="E30" s="27"/>
      <c r="F30" s="32"/>
      <c r="G30" s="32"/>
      <c r="H30" s="32"/>
    </row>
    <row r="31" spans="1:10" ht="15" x14ac:dyDescent="0.2">
      <c r="B31" s="32"/>
      <c r="C31" s="32"/>
      <c r="D31" s="32"/>
      <c r="E31" s="27"/>
      <c r="F31" s="32"/>
      <c r="G31" s="32"/>
      <c r="H31" s="32"/>
    </row>
    <row r="32" spans="1:10" ht="15" x14ac:dyDescent="0.2">
      <c r="B32" s="32"/>
      <c r="C32" s="32"/>
      <c r="D32" s="32"/>
      <c r="E32" s="27"/>
      <c r="F32" s="32"/>
      <c r="G32" s="32"/>
      <c r="H32" s="32"/>
    </row>
    <row r="33" spans="2:8" ht="15" x14ac:dyDescent="0.2">
      <c r="B33" s="33"/>
      <c r="C33" s="33"/>
      <c r="D33" s="33"/>
      <c r="E33" s="34"/>
      <c r="F33" s="33"/>
      <c r="G33" s="33"/>
      <c r="H33" s="33"/>
    </row>
    <row r="34" spans="2:8" ht="15" x14ac:dyDescent="0.2">
      <c r="E34" s="27"/>
    </row>
    <row r="35" spans="2:8" ht="15" x14ac:dyDescent="0.2">
      <c r="E35" s="28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&amp;G&amp;C&amp;"-,Negrito"&amp;11&amp;K03+000
BANCO DO ESTADO DO RIO GRANDE DO SUL S.A.
UNIDADE DE ENGENHARIA&amp;R&amp;"-,Negrito"&amp;K03+036
&amp;K03+000PROCESSO Nº. 0000109/2020</oddHeader>
    <oddFooter>&amp;R&amp;"-,Regular"&amp;9&amp;K03+039Pág.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</vt:lpstr>
      <vt:lpstr>BDI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Adriana Rolim Vianna Gregory</cp:lastModifiedBy>
  <cp:lastPrinted>2020-09-10T14:21:17Z</cp:lastPrinted>
  <dcterms:created xsi:type="dcterms:W3CDTF">2000-05-25T11:19:14Z</dcterms:created>
  <dcterms:modified xsi:type="dcterms:W3CDTF">2020-10-02T15:47:59Z</dcterms:modified>
</cp:coreProperties>
</file>